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8" i="1" l="1"/>
  <c r="E23" i="1"/>
  <c r="D9" i="1"/>
  <c r="D10" i="1"/>
  <c r="D12" i="1" l="1"/>
  <c r="D18" i="1"/>
  <c r="G27" i="2" l="1"/>
  <c r="G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1" i="2"/>
  <c r="D33" i="1"/>
  <c r="C26" i="1" l="1"/>
  <c r="C20" i="1"/>
  <c r="E6" i="1"/>
  <c r="E5" i="1"/>
  <c r="D7" i="1"/>
  <c r="D49" i="1" l="1"/>
  <c r="C50" i="1" s="1"/>
  <c r="C49" i="1"/>
  <c r="E48" i="1"/>
  <c r="E47" i="1"/>
  <c r="E46" i="1"/>
  <c r="E45" i="1"/>
  <c r="E44" i="1"/>
  <c r="E38" i="1"/>
  <c r="D36" i="1"/>
  <c r="C36" i="1"/>
  <c r="E35" i="1"/>
  <c r="E34" i="1"/>
  <c r="E33" i="1"/>
  <c r="E32" i="1"/>
  <c r="E31" i="1"/>
  <c r="E27" i="1"/>
  <c r="D26" i="1"/>
  <c r="E25" i="1"/>
  <c r="E24" i="1"/>
  <c r="E22" i="1"/>
  <c r="D20" i="1"/>
  <c r="E20" i="1" s="1"/>
  <c r="E19" i="1"/>
  <c r="E18" i="1"/>
  <c r="E15" i="1"/>
  <c r="E14" i="1"/>
  <c r="E13" i="1"/>
  <c r="E12" i="1"/>
  <c r="E11" i="1"/>
  <c r="E10" i="1"/>
  <c r="E9" i="1"/>
  <c r="E8" i="1"/>
  <c r="C7" i="1"/>
  <c r="C16" i="1" s="1"/>
  <c r="C28" i="1" s="1"/>
  <c r="C37" i="1" l="1"/>
  <c r="C39" i="1" s="1"/>
  <c r="E36" i="1"/>
  <c r="E7" i="1"/>
  <c r="E49" i="1"/>
  <c r="E26" i="1"/>
  <c r="D16" i="1"/>
  <c r="D28" i="1" s="1"/>
  <c r="E16" i="1" l="1"/>
  <c r="E28" i="1"/>
  <c r="D37" i="1"/>
  <c r="D39" i="1" l="1"/>
  <c r="E39" i="1" s="1"/>
  <c r="E37" i="1"/>
</calcChain>
</file>

<file path=xl/sharedStrings.xml><?xml version="1.0" encoding="utf-8"?>
<sst xmlns="http://schemas.openxmlformats.org/spreadsheetml/2006/main" count="63" uniqueCount="57">
  <si>
    <t>пп №</t>
  </si>
  <si>
    <t>Перечень работ/услуг</t>
  </si>
  <si>
    <t>Стоимость работ и услуг в год, руб. по смете</t>
  </si>
  <si>
    <t>Затраты по факту</t>
  </si>
  <si>
    <t>Разница</t>
  </si>
  <si>
    <t xml:space="preserve">  I. СОДЕРЖАНИЕ ОБЩЕГО ИМУЩЕСТВА ДОМА</t>
  </si>
  <si>
    <t>1.</t>
  </si>
  <si>
    <t>Техническое обслуживание внутри домового инженерного  оборудования:                                                                                                                                                                                                         Проведение технических осмотров, профилактического ремонта и незначительных неисправностей в системах отопления, водоснабжения, водоотведения, электроснабжения; промывка, консервация и расконсервация системы отопления, поверка приборов учета и т.д.</t>
  </si>
  <si>
    <t xml:space="preserve">ФОТ (с учетом налогов)  сантехника, электротехника, теплотехника. </t>
  </si>
  <si>
    <t>ФОТ (с учетом налогов) уборщицы  и дворника</t>
  </si>
  <si>
    <t>ИТОГО ФОТ на содержание ИД:</t>
  </si>
  <si>
    <t>ИТОГО:</t>
  </si>
  <si>
    <t>3.</t>
  </si>
  <si>
    <t>Противопожарная безопасность:</t>
  </si>
  <si>
    <t>4.</t>
  </si>
  <si>
    <t>Обслуживание и диспетчеризация лифтов, включая страхование и освидетельствование</t>
  </si>
  <si>
    <t>5.</t>
  </si>
  <si>
    <t>ИТОГО   СОДЕРЖАНИЕ ОБЩЕГО ИМУЩЕСТВА ДОМА :</t>
  </si>
  <si>
    <t>II. УПРАВЛЕНИЕ МНОГОКВАРТИРНЫМ ДОМОМ</t>
  </si>
  <si>
    <t>Управление многоквартирным домом: планирование работ по содержанию и ремонту общего имущества, планирование финансовых и технических ресурсов, заключение договоров с ресурса снабжающими и подрядными организациями, контроль качества выполнения работ, ведение бухгалтерского учета, проведение оплаты работ и услуг в соответствии с заключенными договорами, работа с населением,взыскание задолженности по оплате ЖКУ и пр.</t>
  </si>
  <si>
    <t xml:space="preserve">ФОТ (включая налоги) бухгалтера и вознаграждение председателя </t>
  </si>
  <si>
    <t>ИТОГО ЗА СОДЕРЖАНИЕ ОБЩЕГО ИМУЩЕСТВА ДОМА И УПРАВЛЕНИЕ МНОГОКВАРТИРНЫМ ДОМОМ:</t>
  </si>
  <si>
    <t>III.</t>
  </si>
  <si>
    <t>ИТОГО ПОСТУПИТ от арендаторов:</t>
  </si>
  <si>
    <t>ИТОГО затрат:</t>
  </si>
  <si>
    <t>Итого остаток средств поступивших от арендатора:</t>
  </si>
  <si>
    <t>Председатель ТСЖ</t>
  </si>
  <si>
    <t>____________________</t>
  </si>
  <si>
    <t>Гл.Бухгалер ТСЖ</t>
  </si>
  <si>
    <t>Дератизация, дезинсекция, уборка крупногаборитного мусора</t>
  </si>
  <si>
    <t>Анализ расходов по смете на 2022 год</t>
  </si>
  <si>
    <t>Непредвиденне расходы по уборке и благоустройству территории</t>
  </si>
  <si>
    <t>Страхование</t>
  </si>
  <si>
    <t>Услуги банка</t>
  </si>
  <si>
    <t>Ревизор</t>
  </si>
  <si>
    <t>Обслуживание сайта и аренда за домен</t>
  </si>
  <si>
    <t>Печать документов</t>
  </si>
  <si>
    <t>Электронная отчетность</t>
  </si>
  <si>
    <t>План затрат на 2022 г.</t>
  </si>
  <si>
    <t>Потрачено в 2022г.</t>
  </si>
  <si>
    <t>Аренда и обслуживание 1С (ИТС-ПРО ООО, Калуга АСТРАЛ ККТ ООО) )</t>
  </si>
  <si>
    <t>Непредвиденные расходы (ИП Зайцев В.А. формирование реестра)</t>
  </si>
  <si>
    <t>Канцтовары, картриджи, печать, почтовые расходы  и тп (АО)</t>
  </si>
  <si>
    <t>Аварийная служба (ООО СЕРВИСКОМ)</t>
  </si>
  <si>
    <t>Техобслуживание+диспетчеризация (АкадемЛифтСервис ООО )</t>
  </si>
  <si>
    <t>Механизированная уборка снега 2 раза в год (АНПАС ООО )</t>
  </si>
  <si>
    <t>Обслуживание противопожарной автоматики (ИП Гончаров В.М.)</t>
  </si>
  <si>
    <t>Проверка гидравлической системы  (ИП Гончаров В.М.)</t>
  </si>
  <si>
    <t>Непредвиденные работы связанные с инженерным оборудованием (ООО Компания Карат, счетчик), (ООО Карат-Сервис, поверка счетчика)</t>
  </si>
  <si>
    <t>ГТС Ростелеком (РОСТЕЛЕКОМ ПАО)</t>
  </si>
  <si>
    <t>Освидетельствование (ООО СИБЭК)</t>
  </si>
  <si>
    <t>Сантехнические работы и сопутствующие товары (АО сантехника)</t>
  </si>
  <si>
    <t>Материалы для уборщицы  и дворника (АО материалы для уборщицы и дворника)</t>
  </si>
  <si>
    <t>Электро товары (лампочки и т.д.) (АО отопительный прибор, лампочки и тп)</t>
  </si>
  <si>
    <t xml:space="preserve">Проведение испытательных работ </t>
  </si>
  <si>
    <r>
      <t>ТЕКУЩИЙ РЕМОНТ</t>
    </r>
    <r>
      <rPr>
        <b/>
        <sz val="12"/>
        <color theme="1"/>
        <rFont val="Times New Roman"/>
        <family val="1"/>
        <charset val="204"/>
      </rPr>
      <t>(</t>
    </r>
    <r>
      <rPr>
        <sz val="12"/>
        <color theme="1"/>
        <rFont val="Times New Roman"/>
        <family val="1"/>
        <charset val="204"/>
      </rPr>
      <t>АкадемЛифтСервис ООО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Замена тяговых канатов пассажирского лифта),( СЕРВИС НПЦ   ООО разработка проектно-сметной документации)</t>
    </r>
  </si>
  <si>
    <t>ИТОГО УПРАВЛЕНИЕ МНОГОКВАРТИРНЫМ ДОМОМ: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</si>
</sst>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 ;[Red]\-#,##0.00\ "/>
    <numFmt numFmtId="166" formatCode="#,##0.00;[Red]\-#,##0.00"/>
    <numFmt numFmtId="167" formatCode="0.00;[Red]\-0.00"/>
    <numFmt numFmtId="168" formatCode="#,##0.00_ ;\-#,##0.0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2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raditional Arabic"/>
      <family val="1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1"/>
      <color rgb="FFFF0000"/>
      <name val="Calibri"/>
      <family val="2"/>
      <scheme val="minor"/>
    </font>
    <font>
      <sz val="9"/>
      <name val="Arial"/>
      <family val="2"/>
      <charset val="204"/>
    </font>
    <font>
      <b/>
      <sz val="12"/>
      <color rgb="FFFF0000"/>
      <name val="Calibri"/>
      <family val="2"/>
      <charset val="204"/>
      <scheme val="minor"/>
    </font>
    <font>
      <b/>
      <sz val="14"/>
      <color rgb="FFFF0000"/>
      <name val="Traditional Arabic"/>
      <family val="1"/>
    </font>
    <font>
      <sz val="1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553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0" fillId="0" borderId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9" fillId="9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8" borderId="0" applyNumberFormat="0" applyBorder="0" applyAlignment="0" applyProtection="0"/>
    <xf numFmtId="0" fontId="19" fillId="21" borderId="0" applyNumberFormat="0" applyBorder="0" applyAlignment="0" applyProtection="0"/>
    <xf numFmtId="0" fontId="19" fillId="24" borderId="0" applyNumberFormat="0" applyBorder="0" applyAlignment="0" applyProtection="0"/>
    <xf numFmtId="43" fontId="2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0" fillId="0" borderId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</cellStyleXfs>
  <cellXfs count="181">
    <xf numFmtId="0" fontId="0" fillId="0" borderId="0" xfId="0"/>
    <xf numFmtId="0" fontId="0" fillId="2" borderId="0" xfId="0" applyFill="1"/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6" fillId="2" borderId="8" xfId="0" applyFont="1" applyFill="1" applyBorder="1" applyAlignment="1">
      <alignment horizontal="center" vertical="top" wrapText="1"/>
    </xf>
    <xf numFmtId="0" fontId="0" fillId="2" borderId="11" xfId="0" applyFill="1" applyBorder="1"/>
    <xf numFmtId="0" fontId="8" fillId="2" borderId="12" xfId="0" applyFont="1" applyFill="1" applyBorder="1" applyAlignment="1">
      <alignment wrapText="1"/>
    </xf>
    <xf numFmtId="43" fontId="0" fillId="2" borderId="13" xfId="1" applyFont="1" applyFill="1" applyBorder="1" applyAlignment="1">
      <alignment horizontal="center" vertical="center" wrapText="1"/>
    </xf>
    <xf numFmtId="43" fontId="9" fillId="2" borderId="14" xfId="1" applyFont="1" applyFill="1" applyBorder="1" applyAlignment="1">
      <alignment horizontal="right" vertical="center" wrapText="1"/>
    </xf>
    <xf numFmtId="0" fontId="0" fillId="2" borderId="15" xfId="0" applyFill="1" applyBorder="1"/>
    <xf numFmtId="0" fontId="8" fillId="2" borderId="16" xfId="0" applyFont="1" applyFill="1" applyBorder="1" applyAlignment="1">
      <alignment wrapText="1"/>
    </xf>
    <xf numFmtId="43" fontId="9" fillId="2" borderId="17" xfId="1" applyFont="1" applyFill="1" applyBorder="1" applyAlignment="1">
      <alignment horizontal="right" vertical="center" wrapText="1"/>
    </xf>
    <xf numFmtId="43" fontId="3" fillId="2" borderId="17" xfId="1" applyFont="1" applyFill="1" applyBorder="1" applyAlignment="1">
      <alignment horizontal="center" vertical="center" wrapText="1"/>
    </xf>
    <xf numFmtId="43" fontId="12" fillId="2" borderId="19" xfId="1" applyFont="1" applyFill="1" applyBorder="1" applyAlignment="1">
      <alignment horizontal="right" vertical="center" wrapText="1"/>
    </xf>
    <xf numFmtId="0" fontId="0" fillId="2" borderId="12" xfId="0" applyFill="1" applyBorder="1"/>
    <xf numFmtId="0" fontId="7" fillId="2" borderId="20" xfId="0" applyFont="1" applyFill="1" applyBorder="1"/>
    <xf numFmtId="43" fontId="9" fillId="2" borderId="22" xfId="1" applyFont="1" applyFill="1" applyBorder="1" applyAlignment="1">
      <alignment horizontal="right" vertical="center" wrapText="1"/>
    </xf>
    <xf numFmtId="0" fontId="0" fillId="2" borderId="23" xfId="0" applyFill="1" applyBorder="1"/>
    <xf numFmtId="0" fontId="7" fillId="2" borderId="24" xfId="0" applyFont="1" applyFill="1" applyBorder="1"/>
    <xf numFmtId="43" fontId="0" fillId="2" borderId="26" xfId="1" applyFont="1" applyFill="1" applyBorder="1" applyAlignment="1">
      <alignment horizontal="right" vertical="center" wrapText="1"/>
    </xf>
    <xf numFmtId="0" fontId="7" fillId="2" borderId="24" xfId="0" applyFont="1" applyFill="1" applyBorder="1" applyAlignment="1">
      <alignment vertical="center" wrapText="1"/>
    </xf>
    <xf numFmtId="0" fontId="0" fillId="2" borderId="27" xfId="0" applyFill="1" applyBorder="1"/>
    <xf numFmtId="43" fontId="0" fillId="2" borderId="29" xfId="1" applyFont="1" applyFill="1" applyBorder="1" applyAlignment="1">
      <alignment horizontal="right" vertical="center" wrapText="1"/>
    </xf>
    <xf numFmtId="43" fontId="0" fillId="2" borderId="30" xfId="1" applyFont="1" applyFill="1" applyBorder="1" applyAlignment="1">
      <alignment horizontal="right" vertical="center" wrapText="1"/>
    </xf>
    <xf numFmtId="0" fontId="3" fillId="2" borderId="31" xfId="0" applyFont="1" applyFill="1" applyBorder="1"/>
    <xf numFmtId="0" fontId="3" fillId="2" borderId="0" xfId="0" applyFont="1" applyFill="1"/>
    <xf numFmtId="43" fontId="0" fillId="2" borderId="21" xfId="1" applyFont="1" applyFill="1" applyBorder="1" applyAlignment="1">
      <alignment horizontal="right" vertical="center" wrapText="1"/>
    </xf>
    <xf numFmtId="43" fontId="0" fillId="2" borderId="22" xfId="1" applyFont="1" applyFill="1" applyBorder="1" applyAlignment="1">
      <alignment horizontal="right" vertical="center" wrapText="1"/>
    </xf>
    <xf numFmtId="0" fontId="7" fillId="2" borderId="1" xfId="0" applyFont="1" applyFill="1" applyBorder="1"/>
    <xf numFmtId="0" fontId="6" fillId="2" borderId="31" xfId="0" applyFont="1" applyFill="1" applyBorder="1" applyAlignment="1">
      <alignment horizontal="center" vertical="top" wrapText="1"/>
    </xf>
    <xf numFmtId="43" fontId="0" fillId="2" borderId="25" xfId="1" applyFont="1" applyFill="1" applyBorder="1" applyAlignment="1">
      <alignment wrapText="1"/>
    </xf>
    <xf numFmtId="43" fontId="0" fillId="2" borderId="22" xfId="1" applyFont="1" applyFill="1" applyBorder="1" applyAlignment="1">
      <alignment wrapText="1"/>
    </xf>
    <xf numFmtId="43" fontId="0" fillId="2" borderId="26" xfId="1" applyFont="1" applyFill="1" applyBorder="1" applyAlignment="1">
      <alignment wrapText="1"/>
    </xf>
    <xf numFmtId="0" fontId="7" fillId="2" borderId="20" xfId="0" applyFont="1" applyFill="1" applyBorder="1" applyAlignment="1">
      <alignment wrapText="1"/>
    </xf>
    <xf numFmtId="43" fontId="0" fillId="2" borderId="21" xfId="1" applyFont="1" applyFill="1" applyBorder="1" applyAlignment="1">
      <alignment horizontal="right" wrapText="1"/>
    </xf>
    <xf numFmtId="43" fontId="0" fillId="2" borderId="22" xfId="1" applyFont="1" applyFill="1" applyBorder="1" applyAlignment="1">
      <alignment horizontal="right" wrapText="1"/>
    </xf>
    <xf numFmtId="0" fontId="7" fillId="2" borderId="24" xfId="0" applyFont="1" applyFill="1" applyBorder="1" applyAlignment="1">
      <alignment wrapText="1"/>
    </xf>
    <xf numFmtId="43" fontId="0" fillId="2" borderId="25" xfId="1" applyFont="1" applyFill="1" applyBorder="1" applyAlignment="1">
      <alignment horizontal="right" wrapText="1"/>
    </xf>
    <xf numFmtId="43" fontId="0" fillId="2" borderId="26" xfId="1" applyFont="1" applyFill="1" applyBorder="1" applyAlignment="1">
      <alignment horizontal="right" wrapText="1"/>
    </xf>
    <xf numFmtId="0" fontId="7" fillId="2" borderId="28" xfId="0" applyFont="1" applyFill="1" applyBorder="1" applyAlignment="1">
      <alignment wrapText="1"/>
    </xf>
    <xf numFmtId="43" fontId="0" fillId="2" borderId="29" xfId="1" applyFont="1" applyFill="1" applyBorder="1" applyAlignment="1">
      <alignment horizontal="right" wrapText="1"/>
    </xf>
    <xf numFmtId="43" fontId="0" fillId="2" borderId="30" xfId="1" applyFont="1" applyFill="1" applyBorder="1" applyAlignment="1">
      <alignment horizontal="right" wrapText="1"/>
    </xf>
    <xf numFmtId="43" fontId="15" fillId="2" borderId="31" xfId="0" applyNumberFormat="1" applyFont="1" applyFill="1" applyBorder="1" applyAlignment="1">
      <alignment vertical="center" wrapText="1"/>
    </xf>
    <xf numFmtId="0" fontId="8" fillId="2" borderId="0" xfId="0" applyFont="1" applyFill="1"/>
    <xf numFmtId="43" fontId="18" fillId="5" borderId="3" xfId="0" applyNumberFormat="1" applyFont="1" applyFill="1" applyBorder="1" applyAlignment="1">
      <alignment wrapText="1"/>
    </xf>
    <xf numFmtId="43" fontId="11" fillId="5" borderId="4" xfId="0" applyNumberFormat="1" applyFont="1" applyFill="1" applyBorder="1" applyAlignment="1">
      <alignment wrapText="1"/>
    </xf>
    <xf numFmtId="43" fontId="0" fillId="2" borderId="0" xfId="0" applyNumberFormat="1" applyFill="1"/>
    <xf numFmtId="43" fontId="13" fillId="2" borderId="5" xfId="1" applyFont="1" applyFill="1" applyBorder="1"/>
    <xf numFmtId="0" fontId="0" fillId="2" borderId="5" xfId="0" applyFill="1" applyBorder="1"/>
    <xf numFmtId="0" fontId="0" fillId="2" borderId="7" xfId="0" applyFill="1" applyBorder="1"/>
    <xf numFmtId="0" fontId="13" fillId="2" borderId="5" xfId="0" applyFont="1" applyFill="1" applyBorder="1" applyAlignment="1">
      <alignment horizontal="right"/>
    </xf>
    <xf numFmtId="0" fontId="13" fillId="2" borderId="6" xfId="0" applyFont="1" applyFill="1" applyBorder="1" applyAlignment="1">
      <alignment horizontal="right"/>
    </xf>
    <xf numFmtId="43" fontId="13" fillId="2" borderId="31" xfId="1" applyFont="1" applyFill="1" applyBorder="1"/>
    <xf numFmtId="0" fontId="13" fillId="2" borderId="31" xfId="0" applyFont="1" applyFill="1" applyBorder="1"/>
    <xf numFmtId="0" fontId="0" fillId="2" borderId="34" xfId="0" applyFill="1" applyBorder="1"/>
    <xf numFmtId="0" fontId="7" fillId="2" borderId="35" xfId="0" applyFont="1" applyFill="1" applyBorder="1" applyAlignment="1">
      <alignment wrapText="1"/>
    </xf>
    <xf numFmtId="43" fontId="0" fillId="2" borderId="36" xfId="1" applyFont="1" applyFill="1" applyBorder="1" applyAlignment="1">
      <alignment horizontal="right" wrapText="1"/>
    </xf>
    <xf numFmtId="43" fontId="0" fillId="2" borderId="37" xfId="1" applyFont="1" applyFill="1" applyBorder="1" applyAlignment="1">
      <alignment horizontal="left" wrapText="1"/>
    </xf>
    <xf numFmtId="43" fontId="0" fillId="2" borderId="38" xfId="1" applyFont="1" applyFill="1" applyBorder="1" applyAlignment="1">
      <alignment horizontal="left" wrapText="1"/>
    </xf>
    <xf numFmtId="0" fontId="7" fillId="2" borderId="39" xfId="0" applyFont="1" applyFill="1" applyBorder="1" applyAlignment="1">
      <alignment wrapText="1"/>
    </xf>
    <xf numFmtId="43" fontId="0" fillId="2" borderId="40" xfId="1" applyFont="1" applyFill="1" applyBorder="1" applyAlignment="1">
      <alignment horizontal="right" wrapText="1"/>
    </xf>
    <xf numFmtId="43" fontId="0" fillId="2" borderId="41" xfId="1" applyFont="1" applyFill="1" applyBorder="1" applyAlignment="1">
      <alignment horizontal="left" wrapText="1"/>
    </xf>
    <xf numFmtId="43" fontId="13" fillId="2" borderId="6" xfId="0" applyNumberFormat="1" applyFont="1" applyFill="1" applyBorder="1"/>
    <xf numFmtId="43" fontId="3" fillId="2" borderId="31" xfId="0" applyNumberFormat="1" applyFont="1" applyFill="1" applyBorder="1"/>
    <xf numFmtId="43" fontId="3" fillId="2" borderId="7" xfId="0" applyNumberFormat="1" applyFont="1" applyFill="1" applyBorder="1"/>
    <xf numFmtId="0" fontId="11" fillId="2" borderId="6" xfId="0" applyFont="1" applyFill="1" applyBorder="1"/>
    <xf numFmtId="43" fontId="11" fillId="2" borderId="6" xfId="0" applyNumberFormat="1" applyFont="1" applyFill="1" applyBorder="1"/>
    <xf numFmtId="0" fontId="0" fillId="2" borderId="6" xfId="0" applyFill="1" applyBorder="1"/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0" fillId="2" borderId="42" xfId="0" applyFill="1" applyBorder="1"/>
    <xf numFmtId="0" fontId="7" fillId="2" borderId="39" xfId="0" applyFont="1" applyFill="1" applyBorder="1"/>
    <xf numFmtId="43" fontId="13" fillId="6" borderId="31" xfId="0" applyNumberFormat="1" applyFont="1" applyFill="1" applyBorder="1" applyAlignment="1">
      <alignment horizontal="right" wrapText="1"/>
    </xf>
    <xf numFmtId="43" fontId="13" fillId="6" borderId="5" xfId="1" applyFont="1" applyFill="1" applyBorder="1" applyAlignment="1">
      <alignment horizontal="right" vertical="center" wrapText="1"/>
    </xf>
    <xf numFmtId="43" fontId="13" fillId="6" borderId="31" xfId="1" applyFont="1" applyFill="1" applyBorder="1" applyAlignment="1">
      <alignment horizontal="right" vertical="center" wrapText="1"/>
    </xf>
    <xf numFmtId="43" fontId="13" fillId="6" borderId="5" xfId="1" applyFont="1" applyFill="1" applyBorder="1" applyAlignment="1">
      <alignment wrapText="1"/>
    </xf>
    <xf numFmtId="43" fontId="13" fillId="6" borderId="31" xfId="1" applyFont="1" applyFill="1" applyBorder="1" applyAlignment="1">
      <alignment horizontal="right" wrapText="1"/>
    </xf>
    <xf numFmtId="0" fontId="6" fillId="6" borderId="31" xfId="0" applyFont="1" applyFill="1" applyBorder="1" applyAlignment="1">
      <alignment horizontal="center" vertical="top" wrapText="1"/>
    </xf>
    <xf numFmtId="0" fontId="6" fillId="6" borderId="5" xfId="0" applyFont="1" applyFill="1" applyBorder="1" applyAlignment="1">
      <alignment vertical="center" wrapText="1"/>
    </xf>
    <xf numFmtId="43" fontId="6" fillId="6" borderId="5" xfId="1" applyFont="1" applyFill="1" applyBorder="1" applyAlignment="1">
      <alignment vertical="center" wrapText="1"/>
    </xf>
    <xf numFmtId="43" fontId="6" fillId="6" borderId="31" xfId="1" applyFont="1" applyFill="1" applyBorder="1" applyAlignment="1">
      <alignment vertical="center" wrapText="1"/>
    </xf>
    <xf numFmtId="0" fontId="5" fillId="6" borderId="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right"/>
    </xf>
    <xf numFmtId="0" fontId="11" fillId="2" borderId="16" xfId="0" applyFont="1" applyFill="1" applyBorder="1" applyAlignment="1">
      <alignment horizontal="right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13" fillId="6" borderId="5" xfId="0" applyFont="1" applyFill="1" applyBorder="1" applyAlignment="1">
      <alignment horizontal="right" wrapText="1"/>
    </xf>
    <xf numFmtId="0" fontId="13" fillId="6" borderId="7" xfId="0" applyFont="1" applyFill="1" applyBorder="1" applyAlignment="1">
      <alignment horizontal="right" wrapText="1"/>
    </xf>
    <xf numFmtId="0" fontId="5" fillId="4" borderId="5" xfId="0" applyFont="1" applyFill="1" applyBorder="1" applyAlignment="1">
      <alignment horizontal="center" vertical="top" wrapText="1"/>
    </xf>
    <xf numFmtId="0" fontId="5" fillId="4" borderId="6" xfId="0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17" fillId="5" borderId="5" xfId="0" applyFont="1" applyFill="1" applyBorder="1" applyAlignment="1">
      <alignment horizontal="right"/>
    </xf>
    <xf numFmtId="0" fontId="17" fillId="5" borderId="33" xfId="0" applyFont="1" applyFill="1" applyBorder="1" applyAlignment="1">
      <alignment horizontal="right"/>
    </xf>
    <xf numFmtId="0" fontId="13" fillId="2" borderId="5" xfId="0" applyFont="1" applyFill="1" applyBorder="1" applyAlignment="1">
      <alignment horizontal="right"/>
    </xf>
    <xf numFmtId="0" fontId="13" fillId="2" borderId="6" xfId="0" applyFont="1" applyFill="1" applyBorder="1" applyAlignment="1">
      <alignment horizontal="right"/>
    </xf>
    <xf numFmtId="0" fontId="11" fillId="2" borderId="5" xfId="0" applyFont="1" applyFill="1" applyBorder="1" applyAlignment="1">
      <alignment horizontal="right"/>
    </xf>
    <xf numFmtId="0" fontId="11" fillId="2" borderId="6" xfId="0" applyFont="1" applyFill="1" applyBorder="1" applyAlignment="1">
      <alignment horizontal="right"/>
    </xf>
    <xf numFmtId="0" fontId="12" fillId="4" borderId="5" xfId="0" applyFont="1" applyFill="1" applyBorder="1" applyAlignment="1">
      <alignment horizontal="right" vertical="center" wrapText="1"/>
    </xf>
    <xf numFmtId="165" fontId="21" fillId="2" borderId="26" xfId="1" applyNumberFormat="1" applyFont="1" applyFill="1" applyBorder="1" applyAlignment="1">
      <alignment horizontal="right" wrapText="1"/>
    </xf>
    <xf numFmtId="43" fontId="0" fillId="2" borderId="45" xfId="1" applyFont="1" applyFill="1" applyBorder="1" applyAlignment="1">
      <alignment wrapText="1"/>
    </xf>
    <xf numFmtId="0" fontId="5" fillId="6" borderId="3" xfId="0" applyFont="1" applyFill="1" applyBorder="1" applyAlignment="1">
      <alignment horizontal="left" vertical="center" wrapText="1"/>
    </xf>
    <xf numFmtId="166" fontId="0" fillId="0" borderId="0" xfId="0" applyNumberFormat="1"/>
    <xf numFmtId="43" fontId="5" fillId="27" borderId="31" xfId="1" applyFont="1" applyFill="1" applyBorder="1" applyAlignment="1">
      <alignment vertical="center" wrapText="1"/>
    </xf>
    <xf numFmtId="43" fontId="14" fillId="25" borderId="31" xfId="1" applyNumberFormat="1" applyFont="1" applyFill="1" applyBorder="1" applyAlignment="1">
      <alignment horizontal="right" wrapText="1"/>
    </xf>
    <xf numFmtId="43" fontId="9" fillId="2" borderId="43" xfId="1" applyFont="1" applyFill="1" applyBorder="1" applyAlignment="1">
      <alignment horizontal="right" vertical="center" wrapText="1"/>
    </xf>
    <xf numFmtId="0" fontId="5" fillId="27" borderId="6" xfId="0" applyFont="1" applyFill="1" applyBorder="1" applyAlignment="1">
      <alignment horizontal="center" vertical="center" wrapText="1"/>
    </xf>
    <xf numFmtId="43" fontId="0" fillId="2" borderId="40" xfId="1" applyFont="1" applyFill="1" applyBorder="1" applyAlignment="1">
      <alignment wrapText="1"/>
    </xf>
    <xf numFmtId="43" fontId="12" fillId="27" borderId="31" xfId="1" applyNumberFormat="1" applyFont="1" applyFill="1" applyBorder="1" applyAlignment="1">
      <alignment vertical="center" wrapText="1"/>
    </xf>
    <xf numFmtId="43" fontId="0" fillId="2" borderId="44" xfId="1" applyFont="1" applyFill="1" applyBorder="1" applyAlignment="1">
      <alignment wrapText="1"/>
    </xf>
    <xf numFmtId="0" fontId="12" fillId="27" borderId="5" xfId="0" applyFont="1" applyFill="1" applyBorder="1" applyAlignment="1">
      <alignment horizontal="right" vertical="center" wrapText="1"/>
    </xf>
    <xf numFmtId="0" fontId="5" fillId="27" borderId="5" xfId="0" applyFont="1" applyFill="1" applyBorder="1" applyAlignment="1">
      <alignment horizontal="center" vertical="center" wrapText="1"/>
    </xf>
    <xf numFmtId="0" fontId="12" fillId="27" borderId="7" xfId="0" applyFont="1" applyFill="1" applyBorder="1" applyAlignment="1">
      <alignment horizontal="right" vertical="center" wrapText="1"/>
    </xf>
    <xf numFmtId="166" fontId="22" fillId="26" borderId="24" xfId="1048" applyNumberFormat="1" applyFont="1" applyFill="1" applyBorder="1" applyAlignment="1">
      <alignment horizontal="right"/>
    </xf>
    <xf numFmtId="167" fontId="22" fillId="26" borderId="24" xfId="1048" applyNumberFormat="1" applyFont="1" applyFill="1" applyBorder="1" applyAlignment="1">
      <alignment horizontal="right"/>
    </xf>
    <xf numFmtId="165" fontId="11" fillId="26" borderId="38" xfId="0" applyNumberFormat="1" applyFont="1" applyFill="1" applyBorder="1" applyAlignment="1">
      <alignment horizontal="right" wrapText="1"/>
    </xf>
    <xf numFmtId="166" fontId="22" fillId="2" borderId="24" xfId="1048" applyNumberFormat="1" applyFont="1" applyFill="1" applyBorder="1" applyAlignment="1">
      <alignment horizontal="right"/>
    </xf>
    <xf numFmtId="167" fontId="22" fillId="2" borderId="24" xfId="1048" applyNumberFormat="1" applyFont="1" applyFill="1" applyBorder="1" applyAlignment="1">
      <alignment horizontal="right"/>
    </xf>
    <xf numFmtId="165" fontId="11" fillId="2" borderId="38" xfId="0" applyNumberFormat="1" applyFont="1" applyFill="1" applyBorder="1" applyAlignment="1">
      <alignment horizontal="right" wrapText="1"/>
    </xf>
    <xf numFmtId="166" fontId="22" fillId="2" borderId="24" xfId="1048" applyNumberFormat="1" applyFont="1" applyFill="1" applyBorder="1" applyAlignment="1">
      <alignment horizontal="right"/>
    </xf>
    <xf numFmtId="167" fontId="22" fillId="2" borderId="24" xfId="1048" applyNumberFormat="1" applyFont="1" applyFill="1" applyBorder="1" applyAlignment="1">
      <alignment horizontal="right"/>
    </xf>
    <xf numFmtId="167" fontId="22" fillId="0" borderId="24" xfId="1048" applyNumberFormat="1" applyFont="1" applyFill="1" applyBorder="1" applyAlignment="1">
      <alignment horizontal="right"/>
    </xf>
    <xf numFmtId="165" fontId="11" fillId="0" borderId="38" xfId="0" applyNumberFormat="1" applyFont="1" applyFill="1" applyBorder="1" applyAlignment="1">
      <alignment horizontal="right" wrapText="1"/>
    </xf>
    <xf numFmtId="165" fontId="21" fillId="2" borderId="22" xfId="1" applyNumberFormat="1" applyFont="1" applyFill="1" applyBorder="1" applyAlignment="1">
      <alignment horizontal="right" wrapText="1"/>
    </xf>
    <xf numFmtId="43" fontId="0" fillId="2" borderId="11" xfId="1" applyFont="1" applyFill="1" applyBorder="1" applyAlignment="1">
      <alignment wrapText="1"/>
    </xf>
    <xf numFmtId="43" fontId="9" fillId="2" borderId="26" xfId="1" applyFont="1" applyFill="1" applyBorder="1" applyAlignment="1">
      <alignment horizontal="right" vertical="center" wrapText="1"/>
    </xf>
    <xf numFmtId="43" fontId="16" fillId="6" borderId="32" xfId="1" applyFont="1" applyFill="1" applyBorder="1" applyAlignment="1">
      <alignment horizontal="left" vertical="center" wrapText="1"/>
    </xf>
    <xf numFmtId="168" fontId="24" fillId="25" borderId="31" xfId="1" applyNumberFormat="1" applyFont="1" applyFill="1" applyBorder="1" applyAlignment="1">
      <alignment horizontal="right" wrapText="1"/>
    </xf>
    <xf numFmtId="0" fontId="5" fillId="27" borderId="7" xfId="0" applyFont="1" applyFill="1" applyBorder="1" applyAlignment="1">
      <alignment horizontal="center" vertical="center" wrapText="1"/>
    </xf>
    <xf numFmtId="43" fontId="14" fillId="25" borderId="31" xfId="1" applyFont="1" applyFill="1" applyBorder="1" applyAlignment="1">
      <alignment horizontal="right" wrapText="1"/>
    </xf>
    <xf numFmtId="43" fontId="0" fillId="2" borderId="25" xfId="1" applyFont="1" applyFill="1" applyBorder="1" applyAlignment="1">
      <alignment horizontal="center" vertical="center" wrapText="1"/>
    </xf>
    <xf numFmtId="166" fontId="22" fillId="0" borderId="24" xfId="1048" applyNumberFormat="1" applyFont="1" applyFill="1" applyBorder="1" applyAlignment="1">
      <alignment horizontal="right"/>
    </xf>
    <xf numFmtId="167" fontId="22" fillId="0" borderId="24" xfId="1048" applyNumberFormat="1" applyFont="1" applyFill="1" applyBorder="1" applyAlignment="1">
      <alignment horizontal="right"/>
    </xf>
    <xf numFmtId="165" fontId="11" fillId="0" borderId="38" xfId="0" applyNumberFormat="1" applyFont="1" applyFill="1" applyBorder="1" applyAlignment="1">
      <alignment horizontal="right" wrapText="1"/>
    </xf>
    <xf numFmtId="166" fontId="22" fillId="2" borderId="24" xfId="1048" applyNumberFormat="1" applyFont="1" applyFill="1" applyBorder="1" applyAlignment="1">
      <alignment horizontal="right"/>
    </xf>
    <xf numFmtId="167" fontId="22" fillId="2" borderId="24" xfId="1048" applyNumberFormat="1" applyFont="1" applyFill="1" applyBorder="1" applyAlignment="1">
      <alignment horizontal="right"/>
    </xf>
    <xf numFmtId="167" fontId="22" fillId="0" borderId="24" xfId="1048" applyNumberFormat="1" applyFont="1" applyFill="1" applyBorder="1" applyAlignment="1">
      <alignment horizontal="right"/>
    </xf>
    <xf numFmtId="165" fontId="11" fillId="0" borderId="38" xfId="0" applyNumberFormat="1" applyFont="1" applyFill="1" applyBorder="1" applyAlignment="1">
      <alignment horizontal="right" wrapText="1"/>
    </xf>
    <xf numFmtId="43" fontId="0" fillId="2" borderId="21" xfId="1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right" vertical="center" wrapText="1"/>
    </xf>
    <xf numFmtId="43" fontId="23" fillId="6" borderId="31" xfId="1" applyFont="1" applyFill="1" applyBorder="1" applyAlignment="1">
      <alignment horizontal="right" vertical="center" wrapText="1"/>
    </xf>
    <xf numFmtId="166" fontId="22" fillId="2" borderId="24" xfId="1048" applyNumberFormat="1" applyFont="1" applyFill="1" applyBorder="1" applyAlignment="1">
      <alignment horizontal="right"/>
    </xf>
    <xf numFmtId="167" fontId="22" fillId="2" borderId="24" xfId="1048" applyNumberFormat="1" applyFont="1" applyFill="1" applyBorder="1" applyAlignment="1">
      <alignment horizontal="right"/>
    </xf>
    <xf numFmtId="165" fontId="11" fillId="0" borderId="38" xfId="0" applyNumberFormat="1" applyFont="1" applyFill="1" applyBorder="1" applyAlignment="1">
      <alignment horizontal="right" wrapText="1"/>
    </xf>
    <xf numFmtId="168" fontId="23" fillId="6" borderId="31" xfId="1" applyNumberFormat="1" applyFont="1" applyFill="1" applyBorder="1" applyAlignment="1">
      <alignment horizontal="right" vertical="center" wrapText="1"/>
    </xf>
    <xf numFmtId="165" fontId="21" fillId="2" borderId="30" xfId="1" applyNumberFormat="1" applyFont="1" applyFill="1" applyBorder="1" applyAlignment="1">
      <alignment horizontal="right" wrapText="1"/>
    </xf>
    <xf numFmtId="43" fontId="13" fillId="6" borderId="5" xfId="0" applyNumberFormat="1" applyFont="1" applyFill="1" applyBorder="1" applyAlignment="1">
      <alignment wrapText="1"/>
    </xf>
    <xf numFmtId="166" fontId="22" fillId="2" borderId="24" xfId="1048" applyNumberFormat="1" applyFont="1" applyFill="1" applyBorder="1" applyAlignment="1">
      <alignment horizontal="right"/>
    </xf>
    <xf numFmtId="167" fontId="22" fillId="2" borderId="24" xfId="1048" applyNumberFormat="1" applyFont="1" applyFill="1" applyBorder="1" applyAlignment="1">
      <alignment horizontal="right"/>
    </xf>
    <xf numFmtId="165" fontId="11" fillId="0" borderId="38" xfId="0" applyNumberFormat="1" applyFont="1" applyFill="1" applyBorder="1" applyAlignment="1">
      <alignment horizontal="right" wrapText="1"/>
    </xf>
    <xf numFmtId="43" fontId="13" fillId="6" borderId="8" xfId="1" applyFont="1" applyFill="1" applyBorder="1" applyAlignment="1">
      <alignment horizontal="right" wrapText="1"/>
    </xf>
    <xf numFmtId="165" fontId="25" fillId="2" borderId="26" xfId="1" applyNumberFormat="1" applyFont="1" applyFill="1" applyBorder="1" applyAlignment="1">
      <alignment horizontal="right" wrapText="1"/>
    </xf>
    <xf numFmtId="166" fontId="22" fillId="2" borderId="24" xfId="1048" applyNumberFormat="1" applyFont="1" applyFill="1" applyBorder="1" applyAlignment="1">
      <alignment horizontal="right"/>
    </xf>
    <xf numFmtId="167" fontId="22" fillId="2" borderId="24" xfId="1048" applyNumberFormat="1" applyFont="1" applyFill="1" applyBorder="1" applyAlignment="1">
      <alignment horizontal="right"/>
    </xf>
    <xf numFmtId="165" fontId="11" fillId="0" borderId="38" xfId="0" applyNumberFormat="1" applyFont="1" applyFill="1" applyBorder="1" applyAlignment="1">
      <alignment horizontal="right" wrapText="1"/>
    </xf>
    <xf numFmtId="167" fontId="22" fillId="0" borderId="24" xfId="1048" applyNumberFormat="1" applyFont="1" applyFill="1" applyBorder="1" applyAlignment="1">
      <alignment horizontal="right"/>
    </xf>
    <xf numFmtId="166" fontId="22" fillId="2" borderId="24" xfId="1048" applyNumberFormat="1" applyFont="1" applyFill="1" applyBorder="1" applyAlignment="1">
      <alignment horizontal="right"/>
    </xf>
    <xf numFmtId="167" fontId="22" fillId="2" borderId="24" xfId="1048" applyNumberFormat="1" applyFont="1" applyFill="1" applyBorder="1" applyAlignment="1">
      <alignment horizontal="right"/>
    </xf>
    <xf numFmtId="165" fontId="11" fillId="0" borderId="38" xfId="0" applyNumberFormat="1" applyFont="1" applyFill="1" applyBorder="1" applyAlignment="1">
      <alignment horizontal="right" wrapText="1"/>
    </xf>
    <xf numFmtId="167" fontId="22" fillId="0" borderId="24" xfId="1048" applyNumberFormat="1" applyFont="1" applyFill="1" applyBorder="1" applyAlignment="1">
      <alignment horizontal="right"/>
    </xf>
    <xf numFmtId="166" fontId="22" fillId="2" borderId="24" xfId="1048" applyNumberFormat="1" applyFont="1" applyFill="1" applyBorder="1" applyAlignment="1">
      <alignment horizontal="right"/>
    </xf>
    <xf numFmtId="167" fontId="22" fillId="2" borderId="24" xfId="1048" applyNumberFormat="1" applyFont="1" applyFill="1" applyBorder="1" applyAlignment="1">
      <alignment horizontal="right"/>
    </xf>
    <xf numFmtId="165" fontId="11" fillId="0" borderId="38" xfId="0" applyNumberFormat="1" applyFont="1" applyFill="1" applyBorder="1" applyAlignment="1">
      <alignment horizontal="right" wrapText="1"/>
    </xf>
    <xf numFmtId="167" fontId="22" fillId="0" borderId="24" xfId="1048" applyNumberFormat="1" applyFont="1" applyFill="1" applyBorder="1" applyAlignment="1">
      <alignment horizontal="right"/>
    </xf>
    <xf numFmtId="166" fontId="22" fillId="2" borderId="24" xfId="1048" applyNumberFormat="1" applyFont="1" applyFill="1" applyBorder="1" applyAlignment="1">
      <alignment horizontal="right"/>
    </xf>
    <xf numFmtId="167" fontId="22" fillId="2" borderId="24" xfId="1048" applyNumberFormat="1" applyFont="1" applyFill="1" applyBorder="1" applyAlignment="1">
      <alignment horizontal="right"/>
    </xf>
    <xf numFmtId="165" fontId="11" fillId="0" borderId="38" xfId="0" applyNumberFormat="1" applyFont="1" applyFill="1" applyBorder="1" applyAlignment="1">
      <alignment horizontal="right" wrapText="1"/>
    </xf>
    <xf numFmtId="167" fontId="22" fillId="0" borderId="24" xfId="1048" applyNumberFormat="1" applyFont="1" applyFill="1" applyBorder="1" applyAlignment="1">
      <alignment horizontal="right"/>
    </xf>
    <xf numFmtId="166" fontId="22" fillId="2" borderId="24" xfId="1048" applyNumberFormat="1" applyFont="1" applyFill="1" applyBorder="1" applyAlignment="1">
      <alignment horizontal="right"/>
    </xf>
    <xf numFmtId="167" fontId="22" fillId="2" borderId="24" xfId="1048" applyNumberFormat="1" applyFont="1" applyFill="1" applyBorder="1" applyAlignment="1">
      <alignment horizontal="right"/>
    </xf>
    <xf numFmtId="165" fontId="11" fillId="0" borderId="38" xfId="0" applyNumberFormat="1" applyFont="1" applyFill="1" applyBorder="1" applyAlignment="1">
      <alignment horizontal="right" wrapText="1"/>
    </xf>
    <xf numFmtId="167" fontId="22" fillId="0" borderId="24" xfId="1048" applyNumberFormat="1" applyFont="1" applyFill="1" applyBorder="1" applyAlignment="1">
      <alignment horizontal="right"/>
    </xf>
  </cellXfs>
  <cellStyles count="1553">
    <cellStyle name="20% - Акцент1 10" xfId="28"/>
    <cellStyle name="20% - Акцент1 11" xfId="29"/>
    <cellStyle name="20% - Акцент1 12" xfId="30"/>
    <cellStyle name="20% - Акцент1 13" xfId="1049"/>
    <cellStyle name="20% - Акцент1 14" xfId="1133"/>
    <cellStyle name="20% - Акцент1 15" xfId="1217"/>
    <cellStyle name="20% - Акцент1 16" xfId="1301"/>
    <cellStyle name="20% - Акцент1 17" xfId="1385"/>
    <cellStyle name="20% - Акцент1 18" xfId="1469"/>
    <cellStyle name="20% - Акцент1 2" xfId="6"/>
    <cellStyle name="20% - Акцент1 2 10" xfId="31"/>
    <cellStyle name="20% - Акцент1 2 11" xfId="1050"/>
    <cellStyle name="20% - Акцент1 2 12" xfId="1134"/>
    <cellStyle name="20% - Акцент1 2 13" xfId="1218"/>
    <cellStyle name="20% - Акцент1 2 14" xfId="1302"/>
    <cellStyle name="20% - Акцент1 2 15" xfId="1386"/>
    <cellStyle name="20% - Акцент1 2 16" xfId="1470"/>
    <cellStyle name="20% - Акцент1 2 2" xfId="32"/>
    <cellStyle name="20% - Акцент1 2 2 2" xfId="33"/>
    <cellStyle name="20% - Акцент1 2 2 3" xfId="34"/>
    <cellStyle name="20% - Акцент1 2 2 4" xfId="35"/>
    <cellStyle name="20% - Акцент1 2 3" xfId="36"/>
    <cellStyle name="20% - Акцент1 2 4" xfId="37"/>
    <cellStyle name="20% - Акцент1 2 5" xfId="38"/>
    <cellStyle name="20% - Акцент1 2 6" xfId="39"/>
    <cellStyle name="20% - Акцент1 2 7" xfId="40"/>
    <cellStyle name="20% - Акцент1 2 8" xfId="41"/>
    <cellStyle name="20% - Акцент1 2 9" xfId="42"/>
    <cellStyle name="20% - Акцент1 3" xfId="43"/>
    <cellStyle name="20% - Акцент1 3 10" xfId="44"/>
    <cellStyle name="20% - Акцент1 3 11" xfId="1051"/>
    <cellStyle name="20% - Акцент1 3 12" xfId="1135"/>
    <cellStyle name="20% - Акцент1 3 13" xfId="1219"/>
    <cellStyle name="20% - Акцент1 3 14" xfId="1303"/>
    <cellStyle name="20% - Акцент1 3 15" xfId="1387"/>
    <cellStyle name="20% - Акцент1 3 16" xfId="1471"/>
    <cellStyle name="20% - Акцент1 3 2" xfId="45"/>
    <cellStyle name="20% - Акцент1 3 2 2" xfId="46"/>
    <cellStyle name="20% - Акцент1 3 2 3" xfId="47"/>
    <cellStyle name="20% - Акцент1 3 2 4" xfId="48"/>
    <cellStyle name="20% - Акцент1 3 3" xfId="49"/>
    <cellStyle name="20% - Акцент1 3 4" xfId="50"/>
    <cellStyle name="20% - Акцент1 3 5" xfId="51"/>
    <cellStyle name="20% - Акцент1 3 6" xfId="52"/>
    <cellStyle name="20% - Акцент1 3 7" xfId="53"/>
    <cellStyle name="20% - Акцент1 3 8" xfId="54"/>
    <cellStyle name="20% - Акцент1 3 9" xfId="55"/>
    <cellStyle name="20% - Акцент1 4" xfId="56"/>
    <cellStyle name="20% - Акцент1 4 10" xfId="57"/>
    <cellStyle name="20% - Акцент1 4 11" xfId="1052"/>
    <cellStyle name="20% - Акцент1 4 12" xfId="1136"/>
    <cellStyle name="20% - Акцент1 4 13" xfId="1220"/>
    <cellStyle name="20% - Акцент1 4 14" xfId="1304"/>
    <cellStyle name="20% - Акцент1 4 15" xfId="1388"/>
    <cellStyle name="20% - Акцент1 4 16" xfId="1472"/>
    <cellStyle name="20% - Акцент1 4 2" xfId="58"/>
    <cellStyle name="20% - Акцент1 4 2 2" xfId="59"/>
    <cellStyle name="20% - Акцент1 4 2 3" xfId="60"/>
    <cellStyle name="20% - Акцент1 4 2 4" xfId="61"/>
    <cellStyle name="20% - Акцент1 4 3" xfId="62"/>
    <cellStyle name="20% - Акцент1 4 4" xfId="63"/>
    <cellStyle name="20% - Акцент1 4 5" xfId="64"/>
    <cellStyle name="20% - Акцент1 4 6" xfId="65"/>
    <cellStyle name="20% - Акцент1 4 7" xfId="66"/>
    <cellStyle name="20% - Акцент1 4 8" xfId="67"/>
    <cellStyle name="20% - Акцент1 4 9" xfId="68"/>
    <cellStyle name="20% - Акцент1 5" xfId="69"/>
    <cellStyle name="20% - Акцент1 5 10" xfId="70"/>
    <cellStyle name="20% - Акцент1 5 11" xfId="1053"/>
    <cellStyle name="20% - Акцент1 5 12" xfId="1137"/>
    <cellStyle name="20% - Акцент1 5 13" xfId="1221"/>
    <cellStyle name="20% - Акцент1 5 14" xfId="1305"/>
    <cellStyle name="20% - Акцент1 5 15" xfId="1389"/>
    <cellStyle name="20% - Акцент1 5 16" xfId="1473"/>
    <cellStyle name="20% - Акцент1 5 2" xfId="71"/>
    <cellStyle name="20% - Акцент1 5 2 2" xfId="72"/>
    <cellStyle name="20% - Акцент1 5 2 3" xfId="73"/>
    <cellStyle name="20% - Акцент1 5 2 4" xfId="74"/>
    <cellStyle name="20% - Акцент1 5 3" xfId="75"/>
    <cellStyle name="20% - Акцент1 5 4" xfId="76"/>
    <cellStyle name="20% - Акцент1 5 5" xfId="77"/>
    <cellStyle name="20% - Акцент1 5 6" xfId="78"/>
    <cellStyle name="20% - Акцент1 5 7" xfId="79"/>
    <cellStyle name="20% - Акцент1 5 8" xfId="80"/>
    <cellStyle name="20% - Акцент1 5 9" xfId="81"/>
    <cellStyle name="20% - Акцент1 6" xfId="82"/>
    <cellStyle name="20% - Акцент1 6 10" xfId="83"/>
    <cellStyle name="20% - Акцент1 6 11" xfId="1054"/>
    <cellStyle name="20% - Акцент1 6 12" xfId="1138"/>
    <cellStyle name="20% - Акцент1 6 13" xfId="1222"/>
    <cellStyle name="20% - Акцент1 6 14" xfId="1306"/>
    <cellStyle name="20% - Акцент1 6 15" xfId="1390"/>
    <cellStyle name="20% - Акцент1 6 16" xfId="1474"/>
    <cellStyle name="20% - Акцент1 6 2" xfId="84"/>
    <cellStyle name="20% - Акцент1 6 2 2" xfId="85"/>
    <cellStyle name="20% - Акцент1 6 2 3" xfId="86"/>
    <cellStyle name="20% - Акцент1 6 2 4" xfId="87"/>
    <cellStyle name="20% - Акцент1 6 3" xfId="88"/>
    <cellStyle name="20% - Акцент1 6 4" xfId="89"/>
    <cellStyle name="20% - Акцент1 6 5" xfId="90"/>
    <cellStyle name="20% - Акцент1 6 6" xfId="91"/>
    <cellStyle name="20% - Акцент1 6 7" xfId="92"/>
    <cellStyle name="20% - Акцент1 6 8" xfId="93"/>
    <cellStyle name="20% - Акцент1 6 9" xfId="94"/>
    <cellStyle name="20% - Акцент1 7" xfId="95"/>
    <cellStyle name="20% - Акцент1 7 10" xfId="96"/>
    <cellStyle name="20% - Акцент1 7 11" xfId="1055"/>
    <cellStyle name="20% - Акцент1 7 12" xfId="1139"/>
    <cellStyle name="20% - Акцент1 7 13" xfId="1223"/>
    <cellStyle name="20% - Акцент1 7 14" xfId="1307"/>
    <cellStyle name="20% - Акцент1 7 15" xfId="1391"/>
    <cellStyle name="20% - Акцент1 7 16" xfId="1475"/>
    <cellStyle name="20% - Акцент1 7 2" xfId="97"/>
    <cellStyle name="20% - Акцент1 7 2 2" xfId="98"/>
    <cellStyle name="20% - Акцент1 7 2 3" xfId="99"/>
    <cellStyle name="20% - Акцент1 7 2 4" xfId="100"/>
    <cellStyle name="20% - Акцент1 7 3" xfId="101"/>
    <cellStyle name="20% - Акцент1 7 4" xfId="102"/>
    <cellStyle name="20% - Акцент1 7 5" xfId="103"/>
    <cellStyle name="20% - Акцент1 7 6" xfId="104"/>
    <cellStyle name="20% - Акцент1 7 7" xfId="105"/>
    <cellStyle name="20% - Акцент1 7 8" xfId="106"/>
    <cellStyle name="20% - Акцент1 7 9" xfId="107"/>
    <cellStyle name="20% - Акцент1 8" xfId="108"/>
    <cellStyle name="20% - Акцент1 8 2" xfId="109"/>
    <cellStyle name="20% - Акцент1 8 3" xfId="110"/>
    <cellStyle name="20% - Акцент1 8 4" xfId="111"/>
    <cellStyle name="20% - Акцент1 9" xfId="112"/>
    <cellStyle name="20% - Акцент2 10" xfId="113"/>
    <cellStyle name="20% - Акцент2 11" xfId="114"/>
    <cellStyle name="20% - Акцент2 12" xfId="115"/>
    <cellStyle name="20% - Акцент2 13" xfId="1056"/>
    <cellStyle name="20% - Акцент2 14" xfId="1140"/>
    <cellStyle name="20% - Акцент2 15" xfId="1224"/>
    <cellStyle name="20% - Акцент2 16" xfId="1308"/>
    <cellStyle name="20% - Акцент2 17" xfId="1392"/>
    <cellStyle name="20% - Акцент2 18" xfId="1476"/>
    <cellStyle name="20% - Акцент2 2" xfId="7"/>
    <cellStyle name="20% - Акцент2 2 10" xfId="116"/>
    <cellStyle name="20% - Акцент2 2 11" xfId="1057"/>
    <cellStyle name="20% - Акцент2 2 12" xfId="1141"/>
    <cellStyle name="20% - Акцент2 2 13" xfId="1225"/>
    <cellStyle name="20% - Акцент2 2 14" xfId="1309"/>
    <cellStyle name="20% - Акцент2 2 15" xfId="1393"/>
    <cellStyle name="20% - Акцент2 2 16" xfId="1477"/>
    <cellStyle name="20% - Акцент2 2 2" xfId="117"/>
    <cellStyle name="20% - Акцент2 2 2 2" xfId="118"/>
    <cellStyle name="20% - Акцент2 2 2 3" xfId="119"/>
    <cellStyle name="20% - Акцент2 2 2 4" xfId="120"/>
    <cellStyle name="20% - Акцент2 2 3" xfId="121"/>
    <cellStyle name="20% - Акцент2 2 4" xfId="122"/>
    <cellStyle name="20% - Акцент2 2 5" xfId="123"/>
    <cellStyle name="20% - Акцент2 2 6" xfId="124"/>
    <cellStyle name="20% - Акцент2 2 7" xfId="125"/>
    <cellStyle name="20% - Акцент2 2 8" xfId="126"/>
    <cellStyle name="20% - Акцент2 2 9" xfId="127"/>
    <cellStyle name="20% - Акцент2 3" xfId="128"/>
    <cellStyle name="20% - Акцент2 3 10" xfId="129"/>
    <cellStyle name="20% - Акцент2 3 11" xfId="1058"/>
    <cellStyle name="20% - Акцент2 3 12" xfId="1142"/>
    <cellStyle name="20% - Акцент2 3 13" xfId="1226"/>
    <cellStyle name="20% - Акцент2 3 14" xfId="1310"/>
    <cellStyle name="20% - Акцент2 3 15" xfId="1394"/>
    <cellStyle name="20% - Акцент2 3 16" xfId="1478"/>
    <cellStyle name="20% - Акцент2 3 2" xfId="130"/>
    <cellStyle name="20% - Акцент2 3 2 2" xfId="131"/>
    <cellStyle name="20% - Акцент2 3 2 3" xfId="132"/>
    <cellStyle name="20% - Акцент2 3 2 4" xfId="133"/>
    <cellStyle name="20% - Акцент2 3 3" xfId="134"/>
    <cellStyle name="20% - Акцент2 3 4" xfId="135"/>
    <cellStyle name="20% - Акцент2 3 5" xfId="136"/>
    <cellStyle name="20% - Акцент2 3 6" xfId="137"/>
    <cellStyle name="20% - Акцент2 3 7" xfId="138"/>
    <cellStyle name="20% - Акцент2 3 8" xfId="139"/>
    <cellStyle name="20% - Акцент2 3 9" xfId="140"/>
    <cellStyle name="20% - Акцент2 4" xfId="141"/>
    <cellStyle name="20% - Акцент2 4 10" xfId="142"/>
    <cellStyle name="20% - Акцент2 4 11" xfId="1059"/>
    <cellStyle name="20% - Акцент2 4 12" xfId="1143"/>
    <cellStyle name="20% - Акцент2 4 13" xfId="1227"/>
    <cellStyle name="20% - Акцент2 4 14" xfId="1311"/>
    <cellStyle name="20% - Акцент2 4 15" xfId="1395"/>
    <cellStyle name="20% - Акцент2 4 16" xfId="1479"/>
    <cellStyle name="20% - Акцент2 4 2" xfId="143"/>
    <cellStyle name="20% - Акцент2 4 2 2" xfId="144"/>
    <cellStyle name="20% - Акцент2 4 2 3" xfId="145"/>
    <cellStyle name="20% - Акцент2 4 2 4" xfId="146"/>
    <cellStyle name="20% - Акцент2 4 3" xfId="147"/>
    <cellStyle name="20% - Акцент2 4 4" xfId="148"/>
    <cellStyle name="20% - Акцент2 4 5" xfId="149"/>
    <cellStyle name="20% - Акцент2 4 6" xfId="150"/>
    <cellStyle name="20% - Акцент2 4 7" xfId="151"/>
    <cellStyle name="20% - Акцент2 4 8" xfId="152"/>
    <cellStyle name="20% - Акцент2 4 9" xfId="153"/>
    <cellStyle name="20% - Акцент2 5" xfId="154"/>
    <cellStyle name="20% - Акцент2 5 10" xfId="155"/>
    <cellStyle name="20% - Акцент2 5 11" xfId="1060"/>
    <cellStyle name="20% - Акцент2 5 12" xfId="1144"/>
    <cellStyle name="20% - Акцент2 5 13" xfId="1228"/>
    <cellStyle name="20% - Акцент2 5 14" xfId="1312"/>
    <cellStyle name="20% - Акцент2 5 15" xfId="1396"/>
    <cellStyle name="20% - Акцент2 5 16" xfId="1480"/>
    <cellStyle name="20% - Акцент2 5 2" xfId="156"/>
    <cellStyle name="20% - Акцент2 5 2 2" xfId="157"/>
    <cellStyle name="20% - Акцент2 5 2 3" xfId="158"/>
    <cellStyle name="20% - Акцент2 5 2 4" xfId="159"/>
    <cellStyle name="20% - Акцент2 5 3" xfId="160"/>
    <cellStyle name="20% - Акцент2 5 4" xfId="161"/>
    <cellStyle name="20% - Акцент2 5 5" xfId="162"/>
    <cellStyle name="20% - Акцент2 5 6" xfId="163"/>
    <cellStyle name="20% - Акцент2 5 7" xfId="164"/>
    <cellStyle name="20% - Акцент2 5 8" xfId="165"/>
    <cellStyle name="20% - Акцент2 5 9" xfId="166"/>
    <cellStyle name="20% - Акцент2 6" xfId="167"/>
    <cellStyle name="20% - Акцент2 6 10" xfId="168"/>
    <cellStyle name="20% - Акцент2 6 11" xfId="1061"/>
    <cellStyle name="20% - Акцент2 6 12" xfId="1145"/>
    <cellStyle name="20% - Акцент2 6 13" xfId="1229"/>
    <cellStyle name="20% - Акцент2 6 14" xfId="1313"/>
    <cellStyle name="20% - Акцент2 6 15" xfId="1397"/>
    <cellStyle name="20% - Акцент2 6 16" xfId="1481"/>
    <cellStyle name="20% - Акцент2 6 2" xfId="169"/>
    <cellStyle name="20% - Акцент2 6 2 2" xfId="170"/>
    <cellStyle name="20% - Акцент2 6 2 3" xfId="171"/>
    <cellStyle name="20% - Акцент2 6 2 4" xfId="172"/>
    <cellStyle name="20% - Акцент2 6 3" xfId="173"/>
    <cellStyle name="20% - Акцент2 6 4" xfId="174"/>
    <cellStyle name="20% - Акцент2 6 5" xfId="175"/>
    <cellStyle name="20% - Акцент2 6 6" xfId="176"/>
    <cellStyle name="20% - Акцент2 6 7" xfId="177"/>
    <cellStyle name="20% - Акцент2 6 8" xfId="178"/>
    <cellStyle name="20% - Акцент2 6 9" xfId="179"/>
    <cellStyle name="20% - Акцент2 7" xfId="180"/>
    <cellStyle name="20% - Акцент2 7 10" xfId="181"/>
    <cellStyle name="20% - Акцент2 7 11" xfId="1062"/>
    <cellStyle name="20% - Акцент2 7 12" xfId="1146"/>
    <cellStyle name="20% - Акцент2 7 13" xfId="1230"/>
    <cellStyle name="20% - Акцент2 7 14" xfId="1314"/>
    <cellStyle name="20% - Акцент2 7 15" xfId="1398"/>
    <cellStyle name="20% - Акцент2 7 16" xfId="1482"/>
    <cellStyle name="20% - Акцент2 7 2" xfId="182"/>
    <cellStyle name="20% - Акцент2 7 2 2" xfId="183"/>
    <cellStyle name="20% - Акцент2 7 2 3" xfId="184"/>
    <cellStyle name="20% - Акцент2 7 2 4" xfId="185"/>
    <cellStyle name="20% - Акцент2 7 3" xfId="186"/>
    <cellStyle name="20% - Акцент2 7 4" xfId="187"/>
    <cellStyle name="20% - Акцент2 7 5" xfId="188"/>
    <cellStyle name="20% - Акцент2 7 6" xfId="189"/>
    <cellStyle name="20% - Акцент2 7 7" xfId="190"/>
    <cellStyle name="20% - Акцент2 7 8" xfId="191"/>
    <cellStyle name="20% - Акцент2 7 9" xfId="192"/>
    <cellStyle name="20% - Акцент2 8" xfId="193"/>
    <cellStyle name="20% - Акцент2 8 2" xfId="194"/>
    <cellStyle name="20% - Акцент2 8 3" xfId="195"/>
    <cellStyle name="20% - Акцент2 8 4" xfId="196"/>
    <cellStyle name="20% - Акцент2 9" xfId="197"/>
    <cellStyle name="20% - Акцент3 10" xfId="198"/>
    <cellStyle name="20% - Акцент3 11" xfId="199"/>
    <cellStyle name="20% - Акцент3 12" xfId="200"/>
    <cellStyle name="20% - Акцент3 13" xfId="1063"/>
    <cellStyle name="20% - Акцент3 14" xfId="1147"/>
    <cellStyle name="20% - Акцент3 15" xfId="1231"/>
    <cellStyle name="20% - Акцент3 16" xfId="1315"/>
    <cellStyle name="20% - Акцент3 17" xfId="1399"/>
    <cellStyle name="20% - Акцент3 18" xfId="1483"/>
    <cellStyle name="20% - Акцент3 2" xfId="8"/>
    <cellStyle name="20% - Акцент3 2 10" xfId="201"/>
    <cellStyle name="20% - Акцент3 2 11" xfId="1064"/>
    <cellStyle name="20% - Акцент3 2 12" xfId="1148"/>
    <cellStyle name="20% - Акцент3 2 13" xfId="1232"/>
    <cellStyle name="20% - Акцент3 2 14" xfId="1316"/>
    <cellStyle name="20% - Акцент3 2 15" xfId="1400"/>
    <cellStyle name="20% - Акцент3 2 16" xfId="1484"/>
    <cellStyle name="20% - Акцент3 2 2" xfId="202"/>
    <cellStyle name="20% - Акцент3 2 2 2" xfId="203"/>
    <cellStyle name="20% - Акцент3 2 2 3" xfId="204"/>
    <cellStyle name="20% - Акцент3 2 2 4" xfId="205"/>
    <cellStyle name="20% - Акцент3 2 3" xfId="206"/>
    <cellStyle name="20% - Акцент3 2 4" xfId="207"/>
    <cellStyle name="20% - Акцент3 2 5" xfId="208"/>
    <cellStyle name="20% - Акцент3 2 6" xfId="209"/>
    <cellStyle name="20% - Акцент3 2 7" xfId="210"/>
    <cellStyle name="20% - Акцент3 2 8" xfId="211"/>
    <cellStyle name="20% - Акцент3 2 9" xfId="212"/>
    <cellStyle name="20% - Акцент3 3" xfId="213"/>
    <cellStyle name="20% - Акцент3 3 10" xfId="214"/>
    <cellStyle name="20% - Акцент3 3 11" xfId="1065"/>
    <cellStyle name="20% - Акцент3 3 12" xfId="1149"/>
    <cellStyle name="20% - Акцент3 3 13" xfId="1233"/>
    <cellStyle name="20% - Акцент3 3 14" xfId="1317"/>
    <cellStyle name="20% - Акцент3 3 15" xfId="1401"/>
    <cellStyle name="20% - Акцент3 3 16" xfId="1485"/>
    <cellStyle name="20% - Акцент3 3 2" xfId="215"/>
    <cellStyle name="20% - Акцент3 3 2 2" xfId="216"/>
    <cellStyle name="20% - Акцент3 3 2 3" xfId="217"/>
    <cellStyle name="20% - Акцент3 3 2 4" xfId="218"/>
    <cellStyle name="20% - Акцент3 3 3" xfId="219"/>
    <cellStyle name="20% - Акцент3 3 4" xfId="220"/>
    <cellStyle name="20% - Акцент3 3 5" xfId="221"/>
    <cellStyle name="20% - Акцент3 3 6" xfId="222"/>
    <cellStyle name="20% - Акцент3 3 7" xfId="223"/>
    <cellStyle name="20% - Акцент3 3 8" xfId="224"/>
    <cellStyle name="20% - Акцент3 3 9" xfId="225"/>
    <cellStyle name="20% - Акцент3 4" xfId="226"/>
    <cellStyle name="20% - Акцент3 4 10" xfId="227"/>
    <cellStyle name="20% - Акцент3 4 11" xfId="1066"/>
    <cellStyle name="20% - Акцент3 4 12" xfId="1150"/>
    <cellStyle name="20% - Акцент3 4 13" xfId="1234"/>
    <cellStyle name="20% - Акцент3 4 14" xfId="1318"/>
    <cellStyle name="20% - Акцент3 4 15" xfId="1402"/>
    <cellStyle name="20% - Акцент3 4 16" xfId="1486"/>
    <cellStyle name="20% - Акцент3 4 2" xfId="228"/>
    <cellStyle name="20% - Акцент3 4 2 2" xfId="229"/>
    <cellStyle name="20% - Акцент3 4 2 3" xfId="230"/>
    <cellStyle name="20% - Акцент3 4 2 4" xfId="231"/>
    <cellStyle name="20% - Акцент3 4 3" xfId="232"/>
    <cellStyle name="20% - Акцент3 4 4" xfId="233"/>
    <cellStyle name="20% - Акцент3 4 5" xfId="234"/>
    <cellStyle name="20% - Акцент3 4 6" xfId="235"/>
    <cellStyle name="20% - Акцент3 4 7" xfId="236"/>
    <cellStyle name="20% - Акцент3 4 8" xfId="237"/>
    <cellStyle name="20% - Акцент3 4 9" xfId="238"/>
    <cellStyle name="20% - Акцент3 5" xfId="239"/>
    <cellStyle name="20% - Акцент3 5 10" xfId="240"/>
    <cellStyle name="20% - Акцент3 5 11" xfId="1067"/>
    <cellStyle name="20% - Акцент3 5 12" xfId="1151"/>
    <cellStyle name="20% - Акцент3 5 13" xfId="1235"/>
    <cellStyle name="20% - Акцент3 5 14" xfId="1319"/>
    <cellStyle name="20% - Акцент3 5 15" xfId="1403"/>
    <cellStyle name="20% - Акцент3 5 16" xfId="1487"/>
    <cellStyle name="20% - Акцент3 5 2" xfId="241"/>
    <cellStyle name="20% - Акцент3 5 2 2" xfId="242"/>
    <cellStyle name="20% - Акцент3 5 2 3" xfId="243"/>
    <cellStyle name="20% - Акцент3 5 2 4" xfId="244"/>
    <cellStyle name="20% - Акцент3 5 3" xfId="245"/>
    <cellStyle name="20% - Акцент3 5 4" xfId="246"/>
    <cellStyle name="20% - Акцент3 5 5" xfId="247"/>
    <cellStyle name="20% - Акцент3 5 6" xfId="248"/>
    <cellStyle name="20% - Акцент3 5 7" xfId="249"/>
    <cellStyle name="20% - Акцент3 5 8" xfId="250"/>
    <cellStyle name="20% - Акцент3 5 9" xfId="251"/>
    <cellStyle name="20% - Акцент3 6" xfId="252"/>
    <cellStyle name="20% - Акцент3 6 10" xfId="253"/>
    <cellStyle name="20% - Акцент3 6 11" xfId="1068"/>
    <cellStyle name="20% - Акцент3 6 12" xfId="1152"/>
    <cellStyle name="20% - Акцент3 6 13" xfId="1236"/>
    <cellStyle name="20% - Акцент3 6 14" xfId="1320"/>
    <cellStyle name="20% - Акцент3 6 15" xfId="1404"/>
    <cellStyle name="20% - Акцент3 6 16" xfId="1488"/>
    <cellStyle name="20% - Акцент3 6 2" xfId="254"/>
    <cellStyle name="20% - Акцент3 6 2 2" xfId="255"/>
    <cellStyle name="20% - Акцент3 6 2 3" xfId="256"/>
    <cellStyle name="20% - Акцент3 6 2 4" xfId="257"/>
    <cellStyle name="20% - Акцент3 6 3" xfId="258"/>
    <cellStyle name="20% - Акцент3 6 4" xfId="259"/>
    <cellStyle name="20% - Акцент3 6 5" xfId="260"/>
    <cellStyle name="20% - Акцент3 6 6" xfId="261"/>
    <cellStyle name="20% - Акцент3 6 7" xfId="262"/>
    <cellStyle name="20% - Акцент3 6 8" xfId="263"/>
    <cellStyle name="20% - Акцент3 6 9" xfId="264"/>
    <cellStyle name="20% - Акцент3 7" xfId="265"/>
    <cellStyle name="20% - Акцент3 7 10" xfId="266"/>
    <cellStyle name="20% - Акцент3 7 11" xfId="1069"/>
    <cellStyle name="20% - Акцент3 7 12" xfId="1153"/>
    <cellStyle name="20% - Акцент3 7 13" xfId="1237"/>
    <cellStyle name="20% - Акцент3 7 14" xfId="1321"/>
    <cellStyle name="20% - Акцент3 7 15" xfId="1405"/>
    <cellStyle name="20% - Акцент3 7 16" xfId="1489"/>
    <cellStyle name="20% - Акцент3 7 2" xfId="267"/>
    <cellStyle name="20% - Акцент3 7 2 2" xfId="268"/>
    <cellStyle name="20% - Акцент3 7 2 3" xfId="269"/>
    <cellStyle name="20% - Акцент3 7 2 4" xfId="270"/>
    <cellStyle name="20% - Акцент3 7 3" xfId="271"/>
    <cellStyle name="20% - Акцент3 7 4" xfId="272"/>
    <cellStyle name="20% - Акцент3 7 5" xfId="273"/>
    <cellStyle name="20% - Акцент3 7 6" xfId="274"/>
    <cellStyle name="20% - Акцент3 7 7" xfId="275"/>
    <cellStyle name="20% - Акцент3 7 8" xfId="276"/>
    <cellStyle name="20% - Акцент3 7 9" xfId="277"/>
    <cellStyle name="20% - Акцент3 8" xfId="278"/>
    <cellStyle name="20% - Акцент3 8 2" xfId="279"/>
    <cellStyle name="20% - Акцент3 8 3" xfId="280"/>
    <cellStyle name="20% - Акцент3 8 4" xfId="281"/>
    <cellStyle name="20% - Акцент3 9" xfId="282"/>
    <cellStyle name="20% - Акцент4 10" xfId="283"/>
    <cellStyle name="20% - Акцент4 11" xfId="284"/>
    <cellStyle name="20% - Акцент4 12" xfId="285"/>
    <cellStyle name="20% - Акцент4 13" xfId="1070"/>
    <cellStyle name="20% - Акцент4 14" xfId="1154"/>
    <cellStyle name="20% - Акцент4 15" xfId="1238"/>
    <cellStyle name="20% - Акцент4 16" xfId="1322"/>
    <cellStyle name="20% - Акцент4 17" xfId="1406"/>
    <cellStyle name="20% - Акцент4 18" xfId="1490"/>
    <cellStyle name="20% - Акцент4 2" xfId="9"/>
    <cellStyle name="20% - Акцент4 2 10" xfId="286"/>
    <cellStyle name="20% - Акцент4 2 11" xfId="1071"/>
    <cellStyle name="20% - Акцент4 2 12" xfId="1155"/>
    <cellStyle name="20% - Акцент4 2 13" xfId="1239"/>
    <cellStyle name="20% - Акцент4 2 14" xfId="1323"/>
    <cellStyle name="20% - Акцент4 2 15" xfId="1407"/>
    <cellStyle name="20% - Акцент4 2 16" xfId="1491"/>
    <cellStyle name="20% - Акцент4 2 2" xfId="287"/>
    <cellStyle name="20% - Акцент4 2 2 2" xfId="288"/>
    <cellStyle name="20% - Акцент4 2 2 3" xfId="289"/>
    <cellStyle name="20% - Акцент4 2 2 4" xfId="290"/>
    <cellStyle name="20% - Акцент4 2 3" xfId="291"/>
    <cellStyle name="20% - Акцент4 2 4" xfId="292"/>
    <cellStyle name="20% - Акцент4 2 5" xfId="293"/>
    <cellStyle name="20% - Акцент4 2 6" xfId="294"/>
    <cellStyle name="20% - Акцент4 2 7" xfId="295"/>
    <cellStyle name="20% - Акцент4 2 8" xfId="296"/>
    <cellStyle name="20% - Акцент4 2 9" xfId="297"/>
    <cellStyle name="20% - Акцент4 3" xfId="298"/>
    <cellStyle name="20% - Акцент4 3 10" xfId="299"/>
    <cellStyle name="20% - Акцент4 3 11" xfId="1072"/>
    <cellStyle name="20% - Акцент4 3 12" xfId="1156"/>
    <cellStyle name="20% - Акцент4 3 13" xfId="1240"/>
    <cellStyle name="20% - Акцент4 3 14" xfId="1324"/>
    <cellStyle name="20% - Акцент4 3 15" xfId="1408"/>
    <cellStyle name="20% - Акцент4 3 16" xfId="1492"/>
    <cellStyle name="20% - Акцент4 3 2" xfId="300"/>
    <cellStyle name="20% - Акцент4 3 2 2" xfId="301"/>
    <cellStyle name="20% - Акцент4 3 2 3" xfId="302"/>
    <cellStyle name="20% - Акцент4 3 2 4" xfId="303"/>
    <cellStyle name="20% - Акцент4 3 3" xfId="304"/>
    <cellStyle name="20% - Акцент4 3 4" xfId="305"/>
    <cellStyle name="20% - Акцент4 3 5" xfId="306"/>
    <cellStyle name="20% - Акцент4 3 6" xfId="307"/>
    <cellStyle name="20% - Акцент4 3 7" xfId="308"/>
    <cellStyle name="20% - Акцент4 3 8" xfId="309"/>
    <cellStyle name="20% - Акцент4 3 9" xfId="310"/>
    <cellStyle name="20% - Акцент4 4" xfId="311"/>
    <cellStyle name="20% - Акцент4 4 10" xfId="312"/>
    <cellStyle name="20% - Акцент4 4 11" xfId="1073"/>
    <cellStyle name="20% - Акцент4 4 12" xfId="1157"/>
    <cellStyle name="20% - Акцент4 4 13" xfId="1241"/>
    <cellStyle name="20% - Акцент4 4 14" xfId="1325"/>
    <cellStyle name="20% - Акцент4 4 15" xfId="1409"/>
    <cellStyle name="20% - Акцент4 4 16" xfId="1493"/>
    <cellStyle name="20% - Акцент4 4 2" xfId="313"/>
    <cellStyle name="20% - Акцент4 4 2 2" xfId="314"/>
    <cellStyle name="20% - Акцент4 4 2 3" xfId="315"/>
    <cellStyle name="20% - Акцент4 4 2 4" xfId="316"/>
    <cellStyle name="20% - Акцент4 4 3" xfId="317"/>
    <cellStyle name="20% - Акцент4 4 4" xfId="318"/>
    <cellStyle name="20% - Акцент4 4 5" xfId="319"/>
    <cellStyle name="20% - Акцент4 4 6" xfId="320"/>
    <cellStyle name="20% - Акцент4 4 7" xfId="321"/>
    <cellStyle name="20% - Акцент4 4 8" xfId="322"/>
    <cellStyle name="20% - Акцент4 4 9" xfId="323"/>
    <cellStyle name="20% - Акцент4 5" xfId="324"/>
    <cellStyle name="20% - Акцент4 5 10" xfId="325"/>
    <cellStyle name="20% - Акцент4 5 11" xfId="1074"/>
    <cellStyle name="20% - Акцент4 5 12" xfId="1158"/>
    <cellStyle name="20% - Акцент4 5 13" xfId="1242"/>
    <cellStyle name="20% - Акцент4 5 14" xfId="1326"/>
    <cellStyle name="20% - Акцент4 5 15" xfId="1410"/>
    <cellStyle name="20% - Акцент4 5 16" xfId="1494"/>
    <cellStyle name="20% - Акцент4 5 2" xfId="326"/>
    <cellStyle name="20% - Акцент4 5 2 2" xfId="327"/>
    <cellStyle name="20% - Акцент4 5 2 3" xfId="328"/>
    <cellStyle name="20% - Акцент4 5 2 4" xfId="329"/>
    <cellStyle name="20% - Акцент4 5 3" xfId="330"/>
    <cellStyle name="20% - Акцент4 5 4" xfId="331"/>
    <cellStyle name="20% - Акцент4 5 5" xfId="332"/>
    <cellStyle name="20% - Акцент4 5 6" xfId="333"/>
    <cellStyle name="20% - Акцент4 5 7" xfId="334"/>
    <cellStyle name="20% - Акцент4 5 8" xfId="335"/>
    <cellStyle name="20% - Акцент4 5 9" xfId="336"/>
    <cellStyle name="20% - Акцент4 6" xfId="337"/>
    <cellStyle name="20% - Акцент4 6 10" xfId="338"/>
    <cellStyle name="20% - Акцент4 6 11" xfId="1075"/>
    <cellStyle name="20% - Акцент4 6 12" xfId="1159"/>
    <cellStyle name="20% - Акцент4 6 13" xfId="1243"/>
    <cellStyle name="20% - Акцент4 6 14" xfId="1327"/>
    <cellStyle name="20% - Акцент4 6 15" xfId="1411"/>
    <cellStyle name="20% - Акцент4 6 16" xfId="1495"/>
    <cellStyle name="20% - Акцент4 6 2" xfId="339"/>
    <cellStyle name="20% - Акцент4 6 2 2" xfId="340"/>
    <cellStyle name="20% - Акцент4 6 2 3" xfId="341"/>
    <cellStyle name="20% - Акцент4 6 2 4" xfId="342"/>
    <cellStyle name="20% - Акцент4 6 3" xfId="343"/>
    <cellStyle name="20% - Акцент4 6 4" xfId="344"/>
    <cellStyle name="20% - Акцент4 6 5" xfId="345"/>
    <cellStyle name="20% - Акцент4 6 6" xfId="346"/>
    <cellStyle name="20% - Акцент4 6 7" xfId="347"/>
    <cellStyle name="20% - Акцент4 6 8" xfId="348"/>
    <cellStyle name="20% - Акцент4 6 9" xfId="349"/>
    <cellStyle name="20% - Акцент4 7" xfId="350"/>
    <cellStyle name="20% - Акцент4 7 10" xfId="351"/>
    <cellStyle name="20% - Акцент4 7 11" xfId="1076"/>
    <cellStyle name="20% - Акцент4 7 12" xfId="1160"/>
    <cellStyle name="20% - Акцент4 7 13" xfId="1244"/>
    <cellStyle name="20% - Акцент4 7 14" xfId="1328"/>
    <cellStyle name="20% - Акцент4 7 15" xfId="1412"/>
    <cellStyle name="20% - Акцент4 7 16" xfId="1496"/>
    <cellStyle name="20% - Акцент4 7 2" xfId="352"/>
    <cellStyle name="20% - Акцент4 7 2 2" xfId="353"/>
    <cellStyle name="20% - Акцент4 7 2 3" xfId="354"/>
    <cellStyle name="20% - Акцент4 7 2 4" xfId="355"/>
    <cellStyle name="20% - Акцент4 7 3" xfId="356"/>
    <cellStyle name="20% - Акцент4 7 4" xfId="357"/>
    <cellStyle name="20% - Акцент4 7 5" xfId="358"/>
    <cellStyle name="20% - Акцент4 7 6" xfId="359"/>
    <cellStyle name="20% - Акцент4 7 7" xfId="360"/>
    <cellStyle name="20% - Акцент4 7 8" xfId="361"/>
    <cellStyle name="20% - Акцент4 7 9" xfId="362"/>
    <cellStyle name="20% - Акцент4 8" xfId="363"/>
    <cellStyle name="20% - Акцент4 8 2" xfId="364"/>
    <cellStyle name="20% - Акцент4 8 3" xfId="365"/>
    <cellStyle name="20% - Акцент4 8 4" xfId="366"/>
    <cellStyle name="20% - Акцент4 9" xfId="367"/>
    <cellStyle name="20% - Акцент5 10" xfId="368"/>
    <cellStyle name="20% - Акцент5 11" xfId="369"/>
    <cellStyle name="20% - Акцент5 12" xfId="370"/>
    <cellStyle name="20% - Акцент5 13" xfId="1077"/>
    <cellStyle name="20% - Акцент5 14" xfId="1161"/>
    <cellStyle name="20% - Акцент5 15" xfId="1245"/>
    <cellStyle name="20% - Акцент5 16" xfId="1329"/>
    <cellStyle name="20% - Акцент5 17" xfId="1413"/>
    <cellStyle name="20% - Акцент5 18" xfId="1497"/>
    <cellStyle name="20% - Акцент5 2" xfId="10"/>
    <cellStyle name="20% - Акцент5 2 10" xfId="371"/>
    <cellStyle name="20% - Акцент5 2 11" xfId="1078"/>
    <cellStyle name="20% - Акцент5 2 12" xfId="1162"/>
    <cellStyle name="20% - Акцент5 2 13" xfId="1246"/>
    <cellStyle name="20% - Акцент5 2 14" xfId="1330"/>
    <cellStyle name="20% - Акцент5 2 15" xfId="1414"/>
    <cellStyle name="20% - Акцент5 2 16" xfId="1498"/>
    <cellStyle name="20% - Акцент5 2 2" xfId="372"/>
    <cellStyle name="20% - Акцент5 2 2 2" xfId="373"/>
    <cellStyle name="20% - Акцент5 2 2 3" xfId="374"/>
    <cellStyle name="20% - Акцент5 2 2 4" xfId="375"/>
    <cellStyle name="20% - Акцент5 2 3" xfId="376"/>
    <cellStyle name="20% - Акцент5 2 4" xfId="377"/>
    <cellStyle name="20% - Акцент5 2 5" xfId="378"/>
    <cellStyle name="20% - Акцент5 2 6" xfId="379"/>
    <cellStyle name="20% - Акцент5 2 7" xfId="380"/>
    <cellStyle name="20% - Акцент5 2 8" xfId="381"/>
    <cellStyle name="20% - Акцент5 2 9" xfId="382"/>
    <cellStyle name="20% - Акцент5 3" xfId="383"/>
    <cellStyle name="20% - Акцент5 3 10" xfId="384"/>
    <cellStyle name="20% - Акцент5 3 11" xfId="1079"/>
    <cellStyle name="20% - Акцент5 3 12" xfId="1163"/>
    <cellStyle name="20% - Акцент5 3 13" xfId="1247"/>
    <cellStyle name="20% - Акцент5 3 14" xfId="1331"/>
    <cellStyle name="20% - Акцент5 3 15" xfId="1415"/>
    <cellStyle name="20% - Акцент5 3 16" xfId="1499"/>
    <cellStyle name="20% - Акцент5 3 2" xfId="385"/>
    <cellStyle name="20% - Акцент5 3 2 2" xfId="386"/>
    <cellStyle name="20% - Акцент5 3 2 3" xfId="387"/>
    <cellStyle name="20% - Акцент5 3 2 4" xfId="388"/>
    <cellStyle name="20% - Акцент5 3 3" xfId="389"/>
    <cellStyle name="20% - Акцент5 3 4" xfId="390"/>
    <cellStyle name="20% - Акцент5 3 5" xfId="391"/>
    <cellStyle name="20% - Акцент5 3 6" xfId="392"/>
    <cellStyle name="20% - Акцент5 3 7" xfId="393"/>
    <cellStyle name="20% - Акцент5 3 8" xfId="394"/>
    <cellStyle name="20% - Акцент5 3 9" xfId="395"/>
    <cellStyle name="20% - Акцент5 4" xfId="396"/>
    <cellStyle name="20% - Акцент5 4 10" xfId="397"/>
    <cellStyle name="20% - Акцент5 4 11" xfId="1080"/>
    <cellStyle name="20% - Акцент5 4 12" xfId="1164"/>
    <cellStyle name="20% - Акцент5 4 13" xfId="1248"/>
    <cellStyle name="20% - Акцент5 4 14" xfId="1332"/>
    <cellStyle name="20% - Акцент5 4 15" xfId="1416"/>
    <cellStyle name="20% - Акцент5 4 16" xfId="1500"/>
    <cellStyle name="20% - Акцент5 4 2" xfId="398"/>
    <cellStyle name="20% - Акцент5 4 2 2" xfId="399"/>
    <cellStyle name="20% - Акцент5 4 2 3" xfId="400"/>
    <cellStyle name="20% - Акцент5 4 2 4" xfId="401"/>
    <cellStyle name="20% - Акцент5 4 3" xfId="402"/>
    <cellStyle name="20% - Акцент5 4 4" xfId="403"/>
    <cellStyle name="20% - Акцент5 4 5" xfId="404"/>
    <cellStyle name="20% - Акцент5 4 6" xfId="405"/>
    <cellStyle name="20% - Акцент5 4 7" xfId="406"/>
    <cellStyle name="20% - Акцент5 4 8" xfId="407"/>
    <cellStyle name="20% - Акцент5 4 9" xfId="408"/>
    <cellStyle name="20% - Акцент5 5" xfId="409"/>
    <cellStyle name="20% - Акцент5 5 10" xfId="410"/>
    <cellStyle name="20% - Акцент5 5 11" xfId="1081"/>
    <cellStyle name="20% - Акцент5 5 12" xfId="1165"/>
    <cellStyle name="20% - Акцент5 5 13" xfId="1249"/>
    <cellStyle name="20% - Акцент5 5 14" xfId="1333"/>
    <cellStyle name="20% - Акцент5 5 15" xfId="1417"/>
    <cellStyle name="20% - Акцент5 5 16" xfId="1501"/>
    <cellStyle name="20% - Акцент5 5 2" xfId="411"/>
    <cellStyle name="20% - Акцент5 5 2 2" xfId="412"/>
    <cellStyle name="20% - Акцент5 5 2 3" xfId="413"/>
    <cellStyle name="20% - Акцент5 5 2 4" xfId="414"/>
    <cellStyle name="20% - Акцент5 5 3" xfId="415"/>
    <cellStyle name="20% - Акцент5 5 4" xfId="416"/>
    <cellStyle name="20% - Акцент5 5 5" xfId="417"/>
    <cellStyle name="20% - Акцент5 5 6" xfId="418"/>
    <cellStyle name="20% - Акцент5 5 7" xfId="419"/>
    <cellStyle name="20% - Акцент5 5 8" xfId="420"/>
    <cellStyle name="20% - Акцент5 5 9" xfId="421"/>
    <cellStyle name="20% - Акцент5 6" xfId="422"/>
    <cellStyle name="20% - Акцент5 6 10" xfId="423"/>
    <cellStyle name="20% - Акцент5 6 11" xfId="1082"/>
    <cellStyle name="20% - Акцент5 6 12" xfId="1166"/>
    <cellStyle name="20% - Акцент5 6 13" xfId="1250"/>
    <cellStyle name="20% - Акцент5 6 14" xfId="1334"/>
    <cellStyle name="20% - Акцент5 6 15" xfId="1418"/>
    <cellStyle name="20% - Акцент5 6 16" xfId="1502"/>
    <cellStyle name="20% - Акцент5 6 2" xfId="424"/>
    <cellStyle name="20% - Акцент5 6 2 2" xfId="425"/>
    <cellStyle name="20% - Акцент5 6 2 3" xfId="426"/>
    <cellStyle name="20% - Акцент5 6 2 4" xfId="427"/>
    <cellStyle name="20% - Акцент5 6 3" xfId="428"/>
    <cellStyle name="20% - Акцент5 6 4" xfId="429"/>
    <cellStyle name="20% - Акцент5 6 5" xfId="430"/>
    <cellStyle name="20% - Акцент5 6 6" xfId="431"/>
    <cellStyle name="20% - Акцент5 6 7" xfId="432"/>
    <cellStyle name="20% - Акцент5 6 8" xfId="433"/>
    <cellStyle name="20% - Акцент5 6 9" xfId="434"/>
    <cellStyle name="20% - Акцент5 7" xfId="435"/>
    <cellStyle name="20% - Акцент5 7 10" xfId="436"/>
    <cellStyle name="20% - Акцент5 7 11" xfId="1083"/>
    <cellStyle name="20% - Акцент5 7 12" xfId="1167"/>
    <cellStyle name="20% - Акцент5 7 13" xfId="1251"/>
    <cellStyle name="20% - Акцент5 7 14" xfId="1335"/>
    <cellStyle name="20% - Акцент5 7 15" xfId="1419"/>
    <cellStyle name="20% - Акцент5 7 16" xfId="1503"/>
    <cellStyle name="20% - Акцент5 7 2" xfId="437"/>
    <cellStyle name="20% - Акцент5 7 2 2" xfId="438"/>
    <cellStyle name="20% - Акцент5 7 2 3" xfId="439"/>
    <cellStyle name="20% - Акцент5 7 2 4" xfId="440"/>
    <cellStyle name="20% - Акцент5 7 3" xfId="441"/>
    <cellStyle name="20% - Акцент5 7 4" xfId="442"/>
    <cellStyle name="20% - Акцент5 7 5" xfId="443"/>
    <cellStyle name="20% - Акцент5 7 6" xfId="444"/>
    <cellStyle name="20% - Акцент5 7 7" xfId="445"/>
    <cellStyle name="20% - Акцент5 7 8" xfId="446"/>
    <cellStyle name="20% - Акцент5 7 9" xfId="447"/>
    <cellStyle name="20% - Акцент5 8" xfId="448"/>
    <cellStyle name="20% - Акцент5 8 2" xfId="449"/>
    <cellStyle name="20% - Акцент5 8 3" xfId="450"/>
    <cellStyle name="20% - Акцент5 8 4" xfId="451"/>
    <cellStyle name="20% - Акцент5 9" xfId="452"/>
    <cellStyle name="20% - Акцент6 10" xfId="453"/>
    <cellStyle name="20% - Акцент6 11" xfId="454"/>
    <cellStyle name="20% - Акцент6 12" xfId="455"/>
    <cellStyle name="20% - Акцент6 13" xfId="1084"/>
    <cellStyle name="20% - Акцент6 14" xfId="1168"/>
    <cellStyle name="20% - Акцент6 15" xfId="1252"/>
    <cellStyle name="20% - Акцент6 16" xfId="1336"/>
    <cellStyle name="20% - Акцент6 17" xfId="1420"/>
    <cellStyle name="20% - Акцент6 18" xfId="1504"/>
    <cellStyle name="20% - Акцент6 2" xfId="11"/>
    <cellStyle name="20% - Акцент6 2 10" xfId="456"/>
    <cellStyle name="20% - Акцент6 2 11" xfId="1085"/>
    <cellStyle name="20% - Акцент6 2 12" xfId="1169"/>
    <cellStyle name="20% - Акцент6 2 13" xfId="1253"/>
    <cellStyle name="20% - Акцент6 2 14" xfId="1337"/>
    <cellStyle name="20% - Акцент6 2 15" xfId="1421"/>
    <cellStyle name="20% - Акцент6 2 16" xfId="1505"/>
    <cellStyle name="20% - Акцент6 2 2" xfId="457"/>
    <cellStyle name="20% - Акцент6 2 2 2" xfId="458"/>
    <cellStyle name="20% - Акцент6 2 2 3" xfId="459"/>
    <cellStyle name="20% - Акцент6 2 2 4" xfId="460"/>
    <cellStyle name="20% - Акцент6 2 3" xfId="461"/>
    <cellStyle name="20% - Акцент6 2 4" xfId="462"/>
    <cellStyle name="20% - Акцент6 2 5" xfId="463"/>
    <cellStyle name="20% - Акцент6 2 6" xfId="464"/>
    <cellStyle name="20% - Акцент6 2 7" xfId="465"/>
    <cellStyle name="20% - Акцент6 2 8" xfId="466"/>
    <cellStyle name="20% - Акцент6 2 9" xfId="467"/>
    <cellStyle name="20% - Акцент6 3" xfId="468"/>
    <cellStyle name="20% - Акцент6 3 10" xfId="469"/>
    <cellStyle name="20% - Акцент6 3 11" xfId="1086"/>
    <cellStyle name="20% - Акцент6 3 12" xfId="1170"/>
    <cellStyle name="20% - Акцент6 3 13" xfId="1254"/>
    <cellStyle name="20% - Акцент6 3 14" xfId="1338"/>
    <cellStyle name="20% - Акцент6 3 15" xfId="1422"/>
    <cellStyle name="20% - Акцент6 3 16" xfId="1506"/>
    <cellStyle name="20% - Акцент6 3 2" xfId="470"/>
    <cellStyle name="20% - Акцент6 3 2 2" xfId="471"/>
    <cellStyle name="20% - Акцент6 3 2 3" xfId="472"/>
    <cellStyle name="20% - Акцент6 3 2 4" xfId="473"/>
    <cellStyle name="20% - Акцент6 3 3" xfId="474"/>
    <cellStyle name="20% - Акцент6 3 4" xfId="475"/>
    <cellStyle name="20% - Акцент6 3 5" xfId="476"/>
    <cellStyle name="20% - Акцент6 3 6" xfId="477"/>
    <cellStyle name="20% - Акцент6 3 7" xfId="478"/>
    <cellStyle name="20% - Акцент6 3 8" xfId="479"/>
    <cellStyle name="20% - Акцент6 3 9" xfId="480"/>
    <cellStyle name="20% - Акцент6 4" xfId="481"/>
    <cellStyle name="20% - Акцент6 4 10" xfId="482"/>
    <cellStyle name="20% - Акцент6 4 11" xfId="1087"/>
    <cellStyle name="20% - Акцент6 4 12" xfId="1171"/>
    <cellStyle name="20% - Акцент6 4 13" xfId="1255"/>
    <cellStyle name="20% - Акцент6 4 14" xfId="1339"/>
    <cellStyle name="20% - Акцент6 4 15" xfId="1423"/>
    <cellStyle name="20% - Акцент6 4 16" xfId="1507"/>
    <cellStyle name="20% - Акцент6 4 2" xfId="483"/>
    <cellStyle name="20% - Акцент6 4 2 2" xfId="484"/>
    <cellStyle name="20% - Акцент6 4 2 3" xfId="485"/>
    <cellStyle name="20% - Акцент6 4 2 4" xfId="486"/>
    <cellStyle name="20% - Акцент6 4 3" xfId="487"/>
    <cellStyle name="20% - Акцент6 4 4" xfId="488"/>
    <cellStyle name="20% - Акцент6 4 5" xfId="489"/>
    <cellStyle name="20% - Акцент6 4 6" xfId="490"/>
    <cellStyle name="20% - Акцент6 4 7" xfId="491"/>
    <cellStyle name="20% - Акцент6 4 8" xfId="492"/>
    <cellStyle name="20% - Акцент6 4 9" xfId="493"/>
    <cellStyle name="20% - Акцент6 5" xfId="494"/>
    <cellStyle name="20% - Акцент6 5 10" xfId="495"/>
    <cellStyle name="20% - Акцент6 5 11" xfId="1088"/>
    <cellStyle name="20% - Акцент6 5 12" xfId="1172"/>
    <cellStyle name="20% - Акцент6 5 13" xfId="1256"/>
    <cellStyle name="20% - Акцент6 5 14" xfId="1340"/>
    <cellStyle name="20% - Акцент6 5 15" xfId="1424"/>
    <cellStyle name="20% - Акцент6 5 16" xfId="1508"/>
    <cellStyle name="20% - Акцент6 5 2" xfId="496"/>
    <cellStyle name="20% - Акцент6 5 2 2" xfId="497"/>
    <cellStyle name="20% - Акцент6 5 2 3" xfId="498"/>
    <cellStyle name="20% - Акцент6 5 2 4" xfId="499"/>
    <cellStyle name="20% - Акцент6 5 3" xfId="500"/>
    <cellStyle name="20% - Акцент6 5 4" xfId="501"/>
    <cellStyle name="20% - Акцент6 5 5" xfId="502"/>
    <cellStyle name="20% - Акцент6 5 6" xfId="503"/>
    <cellStyle name="20% - Акцент6 5 7" xfId="504"/>
    <cellStyle name="20% - Акцент6 5 8" xfId="505"/>
    <cellStyle name="20% - Акцент6 5 9" xfId="506"/>
    <cellStyle name="20% - Акцент6 6" xfId="507"/>
    <cellStyle name="20% - Акцент6 6 10" xfId="508"/>
    <cellStyle name="20% - Акцент6 6 11" xfId="1089"/>
    <cellStyle name="20% - Акцент6 6 12" xfId="1173"/>
    <cellStyle name="20% - Акцент6 6 13" xfId="1257"/>
    <cellStyle name="20% - Акцент6 6 14" xfId="1341"/>
    <cellStyle name="20% - Акцент6 6 15" xfId="1425"/>
    <cellStyle name="20% - Акцент6 6 16" xfId="1509"/>
    <cellStyle name="20% - Акцент6 6 2" xfId="509"/>
    <cellStyle name="20% - Акцент6 6 2 2" xfId="510"/>
    <cellStyle name="20% - Акцент6 6 2 3" xfId="511"/>
    <cellStyle name="20% - Акцент6 6 2 4" xfId="512"/>
    <cellStyle name="20% - Акцент6 6 3" xfId="513"/>
    <cellStyle name="20% - Акцент6 6 4" xfId="514"/>
    <cellStyle name="20% - Акцент6 6 5" xfId="515"/>
    <cellStyle name="20% - Акцент6 6 6" xfId="516"/>
    <cellStyle name="20% - Акцент6 6 7" xfId="517"/>
    <cellStyle name="20% - Акцент6 6 8" xfId="518"/>
    <cellStyle name="20% - Акцент6 6 9" xfId="519"/>
    <cellStyle name="20% - Акцент6 7" xfId="520"/>
    <cellStyle name="20% - Акцент6 7 10" xfId="521"/>
    <cellStyle name="20% - Акцент6 7 11" xfId="1090"/>
    <cellStyle name="20% - Акцент6 7 12" xfId="1174"/>
    <cellStyle name="20% - Акцент6 7 13" xfId="1258"/>
    <cellStyle name="20% - Акцент6 7 14" xfId="1342"/>
    <cellStyle name="20% - Акцент6 7 15" xfId="1426"/>
    <cellStyle name="20% - Акцент6 7 16" xfId="1510"/>
    <cellStyle name="20% - Акцент6 7 2" xfId="522"/>
    <cellStyle name="20% - Акцент6 7 2 2" xfId="523"/>
    <cellStyle name="20% - Акцент6 7 2 3" xfId="524"/>
    <cellStyle name="20% - Акцент6 7 2 4" xfId="525"/>
    <cellStyle name="20% - Акцент6 7 3" xfId="526"/>
    <cellStyle name="20% - Акцент6 7 4" xfId="527"/>
    <cellStyle name="20% - Акцент6 7 5" xfId="528"/>
    <cellStyle name="20% - Акцент6 7 6" xfId="529"/>
    <cellStyle name="20% - Акцент6 7 7" xfId="530"/>
    <cellStyle name="20% - Акцент6 7 8" xfId="531"/>
    <cellStyle name="20% - Акцент6 7 9" xfId="532"/>
    <cellStyle name="20% - Акцент6 8" xfId="533"/>
    <cellStyle name="20% - Акцент6 8 2" xfId="534"/>
    <cellStyle name="20% - Акцент6 8 3" xfId="535"/>
    <cellStyle name="20% - Акцент6 8 4" xfId="536"/>
    <cellStyle name="20% - Акцент6 9" xfId="537"/>
    <cellStyle name="40% - Акцент1 10" xfId="538"/>
    <cellStyle name="40% - Акцент1 11" xfId="539"/>
    <cellStyle name="40% - Акцент1 12" xfId="540"/>
    <cellStyle name="40% - Акцент1 13" xfId="1091"/>
    <cellStyle name="40% - Акцент1 14" xfId="1175"/>
    <cellStyle name="40% - Акцент1 15" xfId="1259"/>
    <cellStyle name="40% - Акцент1 16" xfId="1343"/>
    <cellStyle name="40% - Акцент1 17" xfId="1427"/>
    <cellStyle name="40% - Акцент1 18" xfId="1511"/>
    <cellStyle name="40% - Акцент1 2" xfId="12"/>
    <cellStyle name="40% - Акцент1 2 10" xfId="541"/>
    <cellStyle name="40% - Акцент1 2 11" xfId="1092"/>
    <cellStyle name="40% - Акцент1 2 12" xfId="1176"/>
    <cellStyle name="40% - Акцент1 2 13" xfId="1260"/>
    <cellStyle name="40% - Акцент1 2 14" xfId="1344"/>
    <cellStyle name="40% - Акцент1 2 15" xfId="1428"/>
    <cellStyle name="40% - Акцент1 2 16" xfId="1512"/>
    <cellStyle name="40% - Акцент1 2 2" xfId="542"/>
    <cellStyle name="40% - Акцент1 2 2 2" xfId="543"/>
    <cellStyle name="40% - Акцент1 2 2 3" xfId="544"/>
    <cellStyle name="40% - Акцент1 2 2 4" xfId="545"/>
    <cellStyle name="40% - Акцент1 2 3" xfId="546"/>
    <cellStyle name="40% - Акцент1 2 4" xfId="547"/>
    <cellStyle name="40% - Акцент1 2 5" xfId="548"/>
    <cellStyle name="40% - Акцент1 2 6" xfId="549"/>
    <cellStyle name="40% - Акцент1 2 7" xfId="550"/>
    <cellStyle name="40% - Акцент1 2 8" xfId="551"/>
    <cellStyle name="40% - Акцент1 2 9" xfId="552"/>
    <cellStyle name="40% - Акцент1 3" xfId="553"/>
    <cellStyle name="40% - Акцент1 3 10" xfId="554"/>
    <cellStyle name="40% - Акцент1 3 11" xfId="1093"/>
    <cellStyle name="40% - Акцент1 3 12" xfId="1177"/>
    <cellStyle name="40% - Акцент1 3 13" xfId="1261"/>
    <cellStyle name="40% - Акцент1 3 14" xfId="1345"/>
    <cellStyle name="40% - Акцент1 3 15" xfId="1429"/>
    <cellStyle name="40% - Акцент1 3 16" xfId="1513"/>
    <cellStyle name="40% - Акцент1 3 2" xfId="555"/>
    <cellStyle name="40% - Акцент1 3 2 2" xfId="556"/>
    <cellStyle name="40% - Акцент1 3 2 3" xfId="557"/>
    <cellStyle name="40% - Акцент1 3 2 4" xfId="558"/>
    <cellStyle name="40% - Акцент1 3 3" xfId="559"/>
    <cellStyle name="40% - Акцент1 3 4" xfId="560"/>
    <cellStyle name="40% - Акцент1 3 5" xfId="561"/>
    <cellStyle name="40% - Акцент1 3 6" xfId="562"/>
    <cellStyle name="40% - Акцент1 3 7" xfId="563"/>
    <cellStyle name="40% - Акцент1 3 8" xfId="564"/>
    <cellStyle name="40% - Акцент1 3 9" xfId="565"/>
    <cellStyle name="40% - Акцент1 4" xfId="566"/>
    <cellStyle name="40% - Акцент1 4 10" xfId="567"/>
    <cellStyle name="40% - Акцент1 4 11" xfId="1094"/>
    <cellStyle name="40% - Акцент1 4 12" xfId="1178"/>
    <cellStyle name="40% - Акцент1 4 13" xfId="1262"/>
    <cellStyle name="40% - Акцент1 4 14" xfId="1346"/>
    <cellStyle name="40% - Акцент1 4 15" xfId="1430"/>
    <cellStyle name="40% - Акцент1 4 16" xfId="1514"/>
    <cellStyle name="40% - Акцент1 4 2" xfId="568"/>
    <cellStyle name="40% - Акцент1 4 2 2" xfId="569"/>
    <cellStyle name="40% - Акцент1 4 2 3" xfId="570"/>
    <cellStyle name="40% - Акцент1 4 2 4" xfId="571"/>
    <cellStyle name="40% - Акцент1 4 3" xfId="572"/>
    <cellStyle name="40% - Акцент1 4 4" xfId="573"/>
    <cellStyle name="40% - Акцент1 4 5" xfId="574"/>
    <cellStyle name="40% - Акцент1 4 6" xfId="575"/>
    <cellStyle name="40% - Акцент1 4 7" xfId="576"/>
    <cellStyle name="40% - Акцент1 4 8" xfId="577"/>
    <cellStyle name="40% - Акцент1 4 9" xfId="578"/>
    <cellStyle name="40% - Акцент1 5" xfId="579"/>
    <cellStyle name="40% - Акцент1 5 10" xfId="580"/>
    <cellStyle name="40% - Акцент1 5 11" xfId="1095"/>
    <cellStyle name="40% - Акцент1 5 12" xfId="1179"/>
    <cellStyle name="40% - Акцент1 5 13" xfId="1263"/>
    <cellStyle name="40% - Акцент1 5 14" xfId="1347"/>
    <cellStyle name="40% - Акцент1 5 15" xfId="1431"/>
    <cellStyle name="40% - Акцент1 5 16" xfId="1515"/>
    <cellStyle name="40% - Акцент1 5 2" xfId="581"/>
    <cellStyle name="40% - Акцент1 5 2 2" xfId="582"/>
    <cellStyle name="40% - Акцент1 5 2 3" xfId="583"/>
    <cellStyle name="40% - Акцент1 5 2 4" xfId="584"/>
    <cellStyle name="40% - Акцент1 5 3" xfId="585"/>
    <cellStyle name="40% - Акцент1 5 4" xfId="586"/>
    <cellStyle name="40% - Акцент1 5 5" xfId="587"/>
    <cellStyle name="40% - Акцент1 5 6" xfId="588"/>
    <cellStyle name="40% - Акцент1 5 7" xfId="589"/>
    <cellStyle name="40% - Акцент1 5 8" xfId="590"/>
    <cellStyle name="40% - Акцент1 5 9" xfId="591"/>
    <cellStyle name="40% - Акцент1 6" xfId="592"/>
    <cellStyle name="40% - Акцент1 6 10" xfId="593"/>
    <cellStyle name="40% - Акцент1 6 11" xfId="1096"/>
    <cellStyle name="40% - Акцент1 6 12" xfId="1180"/>
    <cellStyle name="40% - Акцент1 6 13" xfId="1264"/>
    <cellStyle name="40% - Акцент1 6 14" xfId="1348"/>
    <cellStyle name="40% - Акцент1 6 15" xfId="1432"/>
    <cellStyle name="40% - Акцент1 6 16" xfId="1516"/>
    <cellStyle name="40% - Акцент1 6 2" xfId="594"/>
    <cellStyle name="40% - Акцент1 6 2 2" xfId="595"/>
    <cellStyle name="40% - Акцент1 6 2 3" xfId="596"/>
    <cellStyle name="40% - Акцент1 6 2 4" xfId="597"/>
    <cellStyle name="40% - Акцент1 6 3" xfId="598"/>
    <cellStyle name="40% - Акцент1 6 4" xfId="599"/>
    <cellStyle name="40% - Акцент1 6 5" xfId="600"/>
    <cellStyle name="40% - Акцент1 6 6" xfId="601"/>
    <cellStyle name="40% - Акцент1 6 7" xfId="602"/>
    <cellStyle name="40% - Акцент1 6 8" xfId="603"/>
    <cellStyle name="40% - Акцент1 6 9" xfId="604"/>
    <cellStyle name="40% - Акцент1 7" xfId="605"/>
    <cellStyle name="40% - Акцент1 7 10" xfId="606"/>
    <cellStyle name="40% - Акцент1 7 11" xfId="1097"/>
    <cellStyle name="40% - Акцент1 7 12" xfId="1181"/>
    <cellStyle name="40% - Акцент1 7 13" xfId="1265"/>
    <cellStyle name="40% - Акцент1 7 14" xfId="1349"/>
    <cellStyle name="40% - Акцент1 7 15" xfId="1433"/>
    <cellStyle name="40% - Акцент1 7 16" xfId="1517"/>
    <cellStyle name="40% - Акцент1 7 2" xfId="607"/>
    <cellStyle name="40% - Акцент1 7 2 2" xfId="608"/>
    <cellStyle name="40% - Акцент1 7 2 3" xfId="609"/>
    <cellStyle name="40% - Акцент1 7 2 4" xfId="610"/>
    <cellStyle name="40% - Акцент1 7 3" xfId="611"/>
    <cellStyle name="40% - Акцент1 7 4" xfId="612"/>
    <cellStyle name="40% - Акцент1 7 5" xfId="613"/>
    <cellStyle name="40% - Акцент1 7 6" xfId="614"/>
    <cellStyle name="40% - Акцент1 7 7" xfId="615"/>
    <cellStyle name="40% - Акцент1 7 8" xfId="616"/>
    <cellStyle name="40% - Акцент1 7 9" xfId="617"/>
    <cellStyle name="40% - Акцент1 8" xfId="618"/>
    <cellStyle name="40% - Акцент1 8 2" xfId="619"/>
    <cellStyle name="40% - Акцент1 8 3" xfId="620"/>
    <cellStyle name="40% - Акцент1 8 4" xfId="621"/>
    <cellStyle name="40% - Акцент1 9" xfId="622"/>
    <cellStyle name="40% - Акцент2 10" xfId="623"/>
    <cellStyle name="40% - Акцент2 11" xfId="624"/>
    <cellStyle name="40% - Акцент2 12" xfId="625"/>
    <cellStyle name="40% - Акцент2 13" xfId="1098"/>
    <cellStyle name="40% - Акцент2 14" xfId="1182"/>
    <cellStyle name="40% - Акцент2 15" xfId="1266"/>
    <cellStyle name="40% - Акцент2 16" xfId="1350"/>
    <cellStyle name="40% - Акцент2 17" xfId="1434"/>
    <cellStyle name="40% - Акцент2 18" xfId="1518"/>
    <cellStyle name="40% - Акцент2 2" xfId="13"/>
    <cellStyle name="40% - Акцент2 2 10" xfId="626"/>
    <cellStyle name="40% - Акцент2 2 11" xfId="1099"/>
    <cellStyle name="40% - Акцент2 2 12" xfId="1183"/>
    <cellStyle name="40% - Акцент2 2 13" xfId="1267"/>
    <cellStyle name="40% - Акцент2 2 14" xfId="1351"/>
    <cellStyle name="40% - Акцент2 2 15" xfId="1435"/>
    <cellStyle name="40% - Акцент2 2 16" xfId="1519"/>
    <cellStyle name="40% - Акцент2 2 2" xfId="627"/>
    <cellStyle name="40% - Акцент2 2 2 2" xfId="628"/>
    <cellStyle name="40% - Акцент2 2 2 3" xfId="629"/>
    <cellStyle name="40% - Акцент2 2 2 4" xfId="630"/>
    <cellStyle name="40% - Акцент2 2 3" xfId="631"/>
    <cellStyle name="40% - Акцент2 2 4" xfId="632"/>
    <cellStyle name="40% - Акцент2 2 5" xfId="633"/>
    <cellStyle name="40% - Акцент2 2 6" xfId="634"/>
    <cellStyle name="40% - Акцент2 2 7" xfId="635"/>
    <cellStyle name="40% - Акцент2 2 8" xfId="636"/>
    <cellStyle name="40% - Акцент2 2 9" xfId="637"/>
    <cellStyle name="40% - Акцент2 3" xfId="638"/>
    <cellStyle name="40% - Акцент2 3 10" xfId="639"/>
    <cellStyle name="40% - Акцент2 3 11" xfId="1100"/>
    <cellStyle name="40% - Акцент2 3 12" xfId="1184"/>
    <cellStyle name="40% - Акцент2 3 13" xfId="1268"/>
    <cellStyle name="40% - Акцент2 3 14" xfId="1352"/>
    <cellStyle name="40% - Акцент2 3 15" xfId="1436"/>
    <cellStyle name="40% - Акцент2 3 16" xfId="1520"/>
    <cellStyle name="40% - Акцент2 3 2" xfId="640"/>
    <cellStyle name="40% - Акцент2 3 2 2" xfId="641"/>
    <cellStyle name="40% - Акцент2 3 2 3" xfId="642"/>
    <cellStyle name="40% - Акцент2 3 2 4" xfId="643"/>
    <cellStyle name="40% - Акцент2 3 3" xfId="644"/>
    <cellStyle name="40% - Акцент2 3 4" xfId="645"/>
    <cellStyle name="40% - Акцент2 3 5" xfId="646"/>
    <cellStyle name="40% - Акцент2 3 6" xfId="647"/>
    <cellStyle name="40% - Акцент2 3 7" xfId="648"/>
    <cellStyle name="40% - Акцент2 3 8" xfId="649"/>
    <cellStyle name="40% - Акцент2 3 9" xfId="650"/>
    <cellStyle name="40% - Акцент2 4" xfId="651"/>
    <cellStyle name="40% - Акцент2 4 10" xfId="652"/>
    <cellStyle name="40% - Акцент2 4 11" xfId="1101"/>
    <cellStyle name="40% - Акцент2 4 12" xfId="1185"/>
    <cellStyle name="40% - Акцент2 4 13" xfId="1269"/>
    <cellStyle name="40% - Акцент2 4 14" xfId="1353"/>
    <cellStyle name="40% - Акцент2 4 15" xfId="1437"/>
    <cellStyle name="40% - Акцент2 4 16" xfId="1521"/>
    <cellStyle name="40% - Акцент2 4 2" xfId="653"/>
    <cellStyle name="40% - Акцент2 4 2 2" xfId="654"/>
    <cellStyle name="40% - Акцент2 4 2 3" xfId="655"/>
    <cellStyle name="40% - Акцент2 4 2 4" xfId="656"/>
    <cellStyle name="40% - Акцент2 4 3" xfId="657"/>
    <cellStyle name="40% - Акцент2 4 4" xfId="658"/>
    <cellStyle name="40% - Акцент2 4 5" xfId="659"/>
    <cellStyle name="40% - Акцент2 4 6" xfId="660"/>
    <cellStyle name="40% - Акцент2 4 7" xfId="661"/>
    <cellStyle name="40% - Акцент2 4 8" xfId="662"/>
    <cellStyle name="40% - Акцент2 4 9" xfId="663"/>
    <cellStyle name="40% - Акцент2 5" xfId="664"/>
    <cellStyle name="40% - Акцент2 5 10" xfId="665"/>
    <cellStyle name="40% - Акцент2 5 11" xfId="1102"/>
    <cellStyle name="40% - Акцент2 5 12" xfId="1186"/>
    <cellStyle name="40% - Акцент2 5 13" xfId="1270"/>
    <cellStyle name="40% - Акцент2 5 14" xfId="1354"/>
    <cellStyle name="40% - Акцент2 5 15" xfId="1438"/>
    <cellStyle name="40% - Акцент2 5 16" xfId="1522"/>
    <cellStyle name="40% - Акцент2 5 2" xfId="666"/>
    <cellStyle name="40% - Акцент2 5 2 2" xfId="667"/>
    <cellStyle name="40% - Акцент2 5 2 3" xfId="668"/>
    <cellStyle name="40% - Акцент2 5 2 4" xfId="669"/>
    <cellStyle name="40% - Акцент2 5 3" xfId="670"/>
    <cellStyle name="40% - Акцент2 5 4" xfId="671"/>
    <cellStyle name="40% - Акцент2 5 5" xfId="672"/>
    <cellStyle name="40% - Акцент2 5 6" xfId="673"/>
    <cellStyle name="40% - Акцент2 5 7" xfId="674"/>
    <cellStyle name="40% - Акцент2 5 8" xfId="675"/>
    <cellStyle name="40% - Акцент2 5 9" xfId="676"/>
    <cellStyle name="40% - Акцент2 6" xfId="677"/>
    <cellStyle name="40% - Акцент2 6 10" xfId="678"/>
    <cellStyle name="40% - Акцент2 6 11" xfId="1103"/>
    <cellStyle name="40% - Акцент2 6 12" xfId="1187"/>
    <cellStyle name="40% - Акцент2 6 13" xfId="1271"/>
    <cellStyle name="40% - Акцент2 6 14" xfId="1355"/>
    <cellStyle name="40% - Акцент2 6 15" xfId="1439"/>
    <cellStyle name="40% - Акцент2 6 16" xfId="1523"/>
    <cellStyle name="40% - Акцент2 6 2" xfId="679"/>
    <cellStyle name="40% - Акцент2 6 2 2" xfId="680"/>
    <cellStyle name="40% - Акцент2 6 2 3" xfId="681"/>
    <cellStyle name="40% - Акцент2 6 2 4" xfId="682"/>
    <cellStyle name="40% - Акцент2 6 3" xfId="683"/>
    <cellStyle name="40% - Акцент2 6 4" xfId="684"/>
    <cellStyle name="40% - Акцент2 6 5" xfId="685"/>
    <cellStyle name="40% - Акцент2 6 6" xfId="686"/>
    <cellStyle name="40% - Акцент2 6 7" xfId="687"/>
    <cellStyle name="40% - Акцент2 6 8" xfId="688"/>
    <cellStyle name="40% - Акцент2 6 9" xfId="689"/>
    <cellStyle name="40% - Акцент2 7" xfId="690"/>
    <cellStyle name="40% - Акцент2 7 10" xfId="691"/>
    <cellStyle name="40% - Акцент2 7 11" xfId="1104"/>
    <cellStyle name="40% - Акцент2 7 12" xfId="1188"/>
    <cellStyle name="40% - Акцент2 7 13" xfId="1272"/>
    <cellStyle name="40% - Акцент2 7 14" xfId="1356"/>
    <cellStyle name="40% - Акцент2 7 15" xfId="1440"/>
    <cellStyle name="40% - Акцент2 7 16" xfId="1524"/>
    <cellStyle name="40% - Акцент2 7 2" xfId="692"/>
    <cellStyle name="40% - Акцент2 7 2 2" xfId="693"/>
    <cellStyle name="40% - Акцент2 7 2 3" xfId="694"/>
    <cellStyle name="40% - Акцент2 7 2 4" xfId="695"/>
    <cellStyle name="40% - Акцент2 7 3" xfId="696"/>
    <cellStyle name="40% - Акцент2 7 4" xfId="697"/>
    <cellStyle name="40% - Акцент2 7 5" xfId="698"/>
    <cellStyle name="40% - Акцент2 7 6" xfId="699"/>
    <cellStyle name="40% - Акцент2 7 7" xfId="700"/>
    <cellStyle name="40% - Акцент2 7 8" xfId="701"/>
    <cellStyle name="40% - Акцент2 7 9" xfId="702"/>
    <cellStyle name="40% - Акцент2 8" xfId="703"/>
    <cellStyle name="40% - Акцент2 8 2" xfId="704"/>
    <cellStyle name="40% - Акцент2 8 3" xfId="705"/>
    <cellStyle name="40% - Акцент2 8 4" xfId="706"/>
    <cellStyle name="40% - Акцент2 9" xfId="707"/>
    <cellStyle name="40% - Акцент3 10" xfId="708"/>
    <cellStyle name="40% - Акцент3 11" xfId="709"/>
    <cellStyle name="40% - Акцент3 12" xfId="710"/>
    <cellStyle name="40% - Акцент3 13" xfId="1105"/>
    <cellStyle name="40% - Акцент3 14" xfId="1189"/>
    <cellStyle name="40% - Акцент3 15" xfId="1273"/>
    <cellStyle name="40% - Акцент3 16" xfId="1357"/>
    <cellStyle name="40% - Акцент3 17" xfId="1441"/>
    <cellStyle name="40% - Акцент3 18" xfId="1525"/>
    <cellStyle name="40% - Акцент3 2" xfId="14"/>
    <cellStyle name="40% - Акцент3 2 10" xfId="711"/>
    <cellStyle name="40% - Акцент3 2 11" xfId="1106"/>
    <cellStyle name="40% - Акцент3 2 12" xfId="1190"/>
    <cellStyle name="40% - Акцент3 2 13" xfId="1274"/>
    <cellStyle name="40% - Акцент3 2 14" xfId="1358"/>
    <cellStyle name="40% - Акцент3 2 15" xfId="1442"/>
    <cellStyle name="40% - Акцент3 2 16" xfId="1526"/>
    <cellStyle name="40% - Акцент3 2 2" xfId="712"/>
    <cellStyle name="40% - Акцент3 2 2 2" xfId="713"/>
    <cellStyle name="40% - Акцент3 2 2 3" xfId="714"/>
    <cellStyle name="40% - Акцент3 2 2 4" xfId="715"/>
    <cellStyle name="40% - Акцент3 2 3" xfId="716"/>
    <cellStyle name="40% - Акцент3 2 4" xfId="717"/>
    <cellStyle name="40% - Акцент3 2 5" xfId="718"/>
    <cellStyle name="40% - Акцент3 2 6" xfId="719"/>
    <cellStyle name="40% - Акцент3 2 7" xfId="720"/>
    <cellStyle name="40% - Акцент3 2 8" xfId="721"/>
    <cellStyle name="40% - Акцент3 2 9" xfId="722"/>
    <cellStyle name="40% - Акцент3 3" xfId="723"/>
    <cellStyle name="40% - Акцент3 3 10" xfId="724"/>
    <cellStyle name="40% - Акцент3 3 11" xfId="1107"/>
    <cellStyle name="40% - Акцент3 3 12" xfId="1191"/>
    <cellStyle name="40% - Акцент3 3 13" xfId="1275"/>
    <cellStyle name="40% - Акцент3 3 14" xfId="1359"/>
    <cellStyle name="40% - Акцент3 3 15" xfId="1443"/>
    <cellStyle name="40% - Акцент3 3 16" xfId="1527"/>
    <cellStyle name="40% - Акцент3 3 2" xfId="725"/>
    <cellStyle name="40% - Акцент3 3 2 2" xfId="726"/>
    <cellStyle name="40% - Акцент3 3 2 3" xfId="727"/>
    <cellStyle name="40% - Акцент3 3 2 4" xfId="728"/>
    <cellStyle name="40% - Акцент3 3 3" xfId="729"/>
    <cellStyle name="40% - Акцент3 3 4" xfId="730"/>
    <cellStyle name="40% - Акцент3 3 5" xfId="731"/>
    <cellStyle name="40% - Акцент3 3 6" xfId="732"/>
    <cellStyle name="40% - Акцент3 3 7" xfId="733"/>
    <cellStyle name="40% - Акцент3 3 8" xfId="734"/>
    <cellStyle name="40% - Акцент3 3 9" xfId="735"/>
    <cellStyle name="40% - Акцент3 4" xfId="736"/>
    <cellStyle name="40% - Акцент3 4 10" xfId="737"/>
    <cellStyle name="40% - Акцент3 4 11" xfId="1108"/>
    <cellStyle name="40% - Акцент3 4 12" xfId="1192"/>
    <cellStyle name="40% - Акцент3 4 13" xfId="1276"/>
    <cellStyle name="40% - Акцент3 4 14" xfId="1360"/>
    <cellStyle name="40% - Акцент3 4 15" xfId="1444"/>
    <cellStyle name="40% - Акцент3 4 16" xfId="1528"/>
    <cellStyle name="40% - Акцент3 4 2" xfId="738"/>
    <cellStyle name="40% - Акцент3 4 2 2" xfId="739"/>
    <cellStyle name="40% - Акцент3 4 2 3" xfId="740"/>
    <cellStyle name="40% - Акцент3 4 2 4" xfId="741"/>
    <cellStyle name="40% - Акцент3 4 3" xfId="742"/>
    <cellStyle name="40% - Акцент3 4 4" xfId="743"/>
    <cellStyle name="40% - Акцент3 4 5" xfId="744"/>
    <cellStyle name="40% - Акцент3 4 6" xfId="745"/>
    <cellStyle name="40% - Акцент3 4 7" xfId="746"/>
    <cellStyle name="40% - Акцент3 4 8" xfId="747"/>
    <cellStyle name="40% - Акцент3 4 9" xfId="748"/>
    <cellStyle name="40% - Акцент3 5" xfId="749"/>
    <cellStyle name="40% - Акцент3 5 10" xfId="750"/>
    <cellStyle name="40% - Акцент3 5 11" xfId="1109"/>
    <cellStyle name="40% - Акцент3 5 12" xfId="1193"/>
    <cellStyle name="40% - Акцент3 5 13" xfId="1277"/>
    <cellStyle name="40% - Акцент3 5 14" xfId="1361"/>
    <cellStyle name="40% - Акцент3 5 15" xfId="1445"/>
    <cellStyle name="40% - Акцент3 5 16" xfId="1529"/>
    <cellStyle name="40% - Акцент3 5 2" xfId="751"/>
    <cellStyle name="40% - Акцент3 5 2 2" xfId="752"/>
    <cellStyle name="40% - Акцент3 5 2 3" xfId="753"/>
    <cellStyle name="40% - Акцент3 5 2 4" xfId="754"/>
    <cellStyle name="40% - Акцент3 5 3" xfId="755"/>
    <cellStyle name="40% - Акцент3 5 4" xfId="756"/>
    <cellStyle name="40% - Акцент3 5 5" xfId="757"/>
    <cellStyle name="40% - Акцент3 5 6" xfId="758"/>
    <cellStyle name="40% - Акцент3 5 7" xfId="759"/>
    <cellStyle name="40% - Акцент3 5 8" xfId="760"/>
    <cellStyle name="40% - Акцент3 5 9" xfId="761"/>
    <cellStyle name="40% - Акцент3 6" xfId="762"/>
    <cellStyle name="40% - Акцент3 6 10" xfId="763"/>
    <cellStyle name="40% - Акцент3 6 11" xfId="1110"/>
    <cellStyle name="40% - Акцент3 6 12" xfId="1194"/>
    <cellStyle name="40% - Акцент3 6 13" xfId="1278"/>
    <cellStyle name="40% - Акцент3 6 14" xfId="1362"/>
    <cellStyle name="40% - Акцент3 6 15" xfId="1446"/>
    <cellStyle name="40% - Акцент3 6 16" xfId="1530"/>
    <cellStyle name="40% - Акцент3 6 2" xfId="764"/>
    <cellStyle name="40% - Акцент3 6 2 2" xfId="765"/>
    <cellStyle name="40% - Акцент3 6 2 3" xfId="766"/>
    <cellStyle name="40% - Акцент3 6 2 4" xfId="767"/>
    <cellStyle name="40% - Акцент3 6 3" xfId="768"/>
    <cellStyle name="40% - Акцент3 6 4" xfId="769"/>
    <cellStyle name="40% - Акцент3 6 5" xfId="770"/>
    <cellStyle name="40% - Акцент3 6 6" xfId="771"/>
    <cellStyle name="40% - Акцент3 6 7" xfId="772"/>
    <cellStyle name="40% - Акцент3 6 8" xfId="773"/>
    <cellStyle name="40% - Акцент3 6 9" xfId="774"/>
    <cellStyle name="40% - Акцент3 7" xfId="775"/>
    <cellStyle name="40% - Акцент3 7 10" xfId="776"/>
    <cellStyle name="40% - Акцент3 7 11" xfId="1111"/>
    <cellStyle name="40% - Акцент3 7 12" xfId="1195"/>
    <cellStyle name="40% - Акцент3 7 13" xfId="1279"/>
    <cellStyle name="40% - Акцент3 7 14" xfId="1363"/>
    <cellStyle name="40% - Акцент3 7 15" xfId="1447"/>
    <cellStyle name="40% - Акцент3 7 16" xfId="1531"/>
    <cellStyle name="40% - Акцент3 7 2" xfId="777"/>
    <cellStyle name="40% - Акцент3 7 2 2" xfId="778"/>
    <cellStyle name="40% - Акцент3 7 2 3" xfId="779"/>
    <cellStyle name="40% - Акцент3 7 2 4" xfId="780"/>
    <cellStyle name="40% - Акцент3 7 3" xfId="781"/>
    <cellStyle name="40% - Акцент3 7 4" xfId="782"/>
    <cellStyle name="40% - Акцент3 7 5" xfId="783"/>
    <cellStyle name="40% - Акцент3 7 6" xfId="784"/>
    <cellStyle name="40% - Акцент3 7 7" xfId="785"/>
    <cellStyle name="40% - Акцент3 7 8" xfId="786"/>
    <cellStyle name="40% - Акцент3 7 9" xfId="787"/>
    <cellStyle name="40% - Акцент3 8" xfId="788"/>
    <cellStyle name="40% - Акцент3 8 2" xfId="789"/>
    <cellStyle name="40% - Акцент3 8 3" xfId="790"/>
    <cellStyle name="40% - Акцент3 8 4" xfId="791"/>
    <cellStyle name="40% - Акцент3 9" xfId="792"/>
    <cellStyle name="40% - Акцент4 10" xfId="793"/>
    <cellStyle name="40% - Акцент4 11" xfId="794"/>
    <cellStyle name="40% - Акцент4 12" xfId="795"/>
    <cellStyle name="40% - Акцент4 13" xfId="1112"/>
    <cellStyle name="40% - Акцент4 14" xfId="1196"/>
    <cellStyle name="40% - Акцент4 15" xfId="1280"/>
    <cellStyle name="40% - Акцент4 16" xfId="1364"/>
    <cellStyle name="40% - Акцент4 17" xfId="1448"/>
    <cellStyle name="40% - Акцент4 18" xfId="1532"/>
    <cellStyle name="40% - Акцент4 2" xfId="15"/>
    <cellStyle name="40% - Акцент4 2 10" xfId="796"/>
    <cellStyle name="40% - Акцент4 2 11" xfId="1113"/>
    <cellStyle name="40% - Акцент4 2 12" xfId="1197"/>
    <cellStyle name="40% - Акцент4 2 13" xfId="1281"/>
    <cellStyle name="40% - Акцент4 2 14" xfId="1365"/>
    <cellStyle name="40% - Акцент4 2 15" xfId="1449"/>
    <cellStyle name="40% - Акцент4 2 16" xfId="1533"/>
    <cellStyle name="40% - Акцент4 2 2" xfId="797"/>
    <cellStyle name="40% - Акцент4 2 2 2" xfId="798"/>
    <cellStyle name="40% - Акцент4 2 2 3" xfId="799"/>
    <cellStyle name="40% - Акцент4 2 2 4" xfId="800"/>
    <cellStyle name="40% - Акцент4 2 3" xfId="801"/>
    <cellStyle name="40% - Акцент4 2 4" xfId="802"/>
    <cellStyle name="40% - Акцент4 2 5" xfId="803"/>
    <cellStyle name="40% - Акцент4 2 6" xfId="804"/>
    <cellStyle name="40% - Акцент4 2 7" xfId="805"/>
    <cellStyle name="40% - Акцент4 2 8" xfId="806"/>
    <cellStyle name="40% - Акцент4 2 9" xfId="807"/>
    <cellStyle name="40% - Акцент4 3" xfId="808"/>
    <cellStyle name="40% - Акцент4 3 10" xfId="809"/>
    <cellStyle name="40% - Акцент4 3 11" xfId="1114"/>
    <cellStyle name="40% - Акцент4 3 12" xfId="1198"/>
    <cellStyle name="40% - Акцент4 3 13" xfId="1282"/>
    <cellStyle name="40% - Акцент4 3 14" xfId="1366"/>
    <cellStyle name="40% - Акцент4 3 15" xfId="1450"/>
    <cellStyle name="40% - Акцент4 3 16" xfId="1534"/>
    <cellStyle name="40% - Акцент4 3 2" xfId="810"/>
    <cellStyle name="40% - Акцент4 3 2 2" xfId="811"/>
    <cellStyle name="40% - Акцент4 3 2 3" xfId="812"/>
    <cellStyle name="40% - Акцент4 3 2 4" xfId="813"/>
    <cellStyle name="40% - Акцент4 3 3" xfId="814"/>
    <cellStyle name="40% - Акцент4 3 4" xfId="815"/>
    <cellStyle name="40% - Акцент4 3 5" xfId="816"/>
    <cellStyle name="40% - Акцент4 3 6" xfId="817"/>
    <cellStyle name="40% - Акцент4 3 7" xfId="818"/>
    <cellStyle name="40% - Акцент4 3 8" xfId="819"/>
    <cellStyle name="40% - Акцент4 3 9" xfId="820"/>
    <cellStyle name="40% - Акцент4 4" xfId="821"/>
    <cellStyle name="40% - Акцент4 4 10" xfId="822"/>
    <cellStyle name="40% - Акцент4 4 11" xfId="1115"/>
    <cellStyle name="40% - Акцент4 4 12" xfId="1199"/>
    <cellStyle name="40% - Акцент4 4 13" xfId="1283"/>
    <cellStyle name="40% - Акцент4 4 14" xfId="1367"/>
    <cellStyle name="40% - Акцент4 4 15" xfId="1451"/>
    <cellStyle name="40% - Акцент4 4 16" xfId="1535"/>
    <cellStyle name="40% - Акцент4 4 2" xfId="823"/>
    <cellStyle name="40% - Акцент4 4 2 2" xfId="824"/>
    <cellStyle name="40% - Акцент4 4 2 3" xfId="825"/>
    <cellStyle name="40% - Акцент4 4 2 4" xfId="826"/>
    <cellStyle name="40% - Акцент4 4 3" xfId="827"/>
    <cellStyle name="40% - Акцент4 4 4" xfId="828"/>
    <cellStyle name="40% - Акцент4 4 5" xfId="829"/>
    <cellStyle name="40% - Акцент4 4 6" xfId="830"/>
    <cellStyle name="40% - Акцент4 4 7" xfId="831"/>
    <cellStyle name="40% - Акцент4 4 8" xfId="832"/>
    <cellStyle name="40% - Акцент4 4 9" xfId="833"/>
    <cellStyle name="40% - Акцент4 5" xfId="834"/>
    <cellStyle name="40% - Акцент4 5 10" xfId="835"/>
    <cellStyle name="40% - Акцент4 5 11" xfId="1116"/>
    <cellStyle name="40% - Акцент4 5 12" xfId="1200"/>
    <cellStyle name="40% - Акцент4 5 13" xfId="1284"/>
    <cellStyle name="40% - Акцент4 5 14" xfId="1368"/>
    <cellStyle name="40% - Акцент4 5 15" xfId="1452"/>
    <cellStyle name="40% - Акцент4 5 16" xfId="1536"/>
    <cellStyle name="40% - Акцент4 5 2" xfId="836"/>
    <cellStyle name="40% - Акцент4 5 2 2" xfId="837"/>
    <cellStyle name="40% - Акцент4 5 2 3" xfId="838"/>
    <cellStyle name="40% - Акцент4 5 2 4" xfId="839"/>
    <cellStyle name="40% - Акцент4 5 3" xfId="840"/>
    <cellStyle name="40% - Акцент4 5 4" xfId="841"/>
    <cellStyle name="40% - Акцент4 5 5" xfId="842"/>
    <cellStyle name="40% - Акцент4 5 6" xfId="843"/>
    <cellStyle name="40% - Акцент4 5 7" xfId="844"/>
    <cellStyle name="40% - Акцент4 5 8" xfId="845"/>
    <cellStyle name="40% - Акцент4 5 9" xfId="846"/>
    <cellStyle name="40% - Акцент4 6" xfId="847"/>
    <cellStyle name="40% - Акцент4 6 10" xfId="848"/>
    <cellStyle name="40% - Акцент4 6 11" xfId="1117"/>
    <cellStyle name="40% - Акцент4 6 12" xfId="1201"/>
    <cellStyle name="40% - Акцент4 6 13" xfId="1285"/>
    <cellStyle name="40% - Акцент4 6 14" xfId="1369"/>
    <cellStyle name="40% - Акцент4 6 15" xfId="1453"/>
    <cellStyle name="40% - Акцент4 6 16" xfId="1537"/>
    <cellStyle name="40% - Акцент4 6 2" xfId="849"/>
    <cellStyle name="40% - Акцент4 6 2 2" xfId="850"/>
    <cellStyle name="40% - Акцент4 6 2 3" xfId="851"/>
    <cellStyle name="40% - Акцент4 6 2 4" xfId="852"/>
    <cellStyle name="40% - Акцент4 6 3" xfId="853"/>
    <cellStyle name="40% - Акцент4 6 4" xfId="854"/>
    <cellStyle name="40% - Акцент4 6 5" xfId="855"/>
    <cellStyle name="40% - Акцент4 6 6" xfId="856"/>
    <cellStyle name="40% - Акцент4 6 7" xfId="857"/>
    <cellStyle name="40% - Акцент4 6 8" xfId="858"/>
    <cellStyle name="40% - Акцент4 6 9" xfId="859"/>
    <cellStyle name="40% - Акцент4 7" xfId="860"/>
    <cellStyle name="40% - Акцент4 7 10" xfId="861"/>
    <cellStyle name="40% - Акцент4 7 11" xfId="1118"/>
    <cellStyle name="40% - Акцент4 7 12" xfId="1202"/>
    <cellStyle name="40% - Акцент4 7 13" xfId="1286"/>
    <cellStyle name="40% - Акцент4 7 14" xfId="1370"/>
    <cellStyle name="40% - Акцент4 7 15" xfId="1454"/>
    <cellStyle name="40% - Акцент4 7 16" xfId="1538"/>
    <cellStyle name="40% - Акцент4 7 2" xfId="862"/>
    <cellStyle name="40% - Акцент4 7 2 2" xfId="863"/>
    <cellStyle name="40% - Акцент4 7 2 3" xfId="864"/>
    <cellStyle name="40% - Акцент4 7 2 4" xfId="865"/>
    <cellStyle name="40% - Акцент4 7 3" xfId="866"/>
    <cellStyle name="40% - Акцент4 7 4" xfId="867"/>
    <cellStyle name="40% - Акцент4 7 5" xfId="868"/>
    <cellStyle name="40% - Акцент4 7 6" xfId="869"/>
    <cellStyle name="40% - Акцент4 7 7" xfId="870"/>
    <cellStyle name="40% - Акцент4 7 8" xfId="871"/>
    <cellStyle name="40% - Акцент4 7 9" xfId="872"/>
    <cellStyle name="40% - Акцент4 8" xfId="873"/>
    <cellStyle name="40% - Акцент4 8 2" xfId="874"/>
    <cellStyle name="40% - Акцент4 8 3" xfId="875"/>
    <cellStyle name="40% - Акцент4 8 4" xfId="876"/>
    <cellStyle name="40% - Акцент4 9" xfId="877"/>
    <cellStyle name="40% - Акцент5 10" xfId="878"/>
    <cellStyle name="40% - Акцент5 11" xfId="879"/>
    <cellStyle name="40% - Акцент5 12" xfId="880"/>
    <cellStyle name="40% - Акцент5 13" xfId="1119"/>
    <cellStyle name="40% - Акцент5 14" xfId="1203"/>
    <cellStyle name="40% - Акцент5 15" xfId="1287"/>
    <cellStyle name="40% - Акцент5 16" xfId="1371"/>
    <cellStyle name="40% - Акцент5 17" xfId="1455"/>
    <cellStyle name="40% - Акцент5 18" xfId="1539"/>
    <cellStyle name="40% - Акцент5 2" xfId="16"/>
    <cellStyle name="40% - Акцент5 2 10" xfId="881"/>
    <cellStyle name="40% - Акцент5 2 11" xfId="1120"/>
    <cellStyle name="40% - Акцент5 2 12" xfId="1204"/>
    <cellStyle name="40% - Акцент5 2 13" xfId="1288"/>
    <cellStyle name="40% - Акцент5 2 14" xfId="1372"/>
    <cellStyle name="40% - Акцент5 2 15" xfId="1456"/>
    <cellStyle name="40% - Акцент5 2 16" xfId="1540"/>
    <cellStyle name="40% - Акцент5 2 2" xfId="882"/>
    <cellStyle name="40% - Акцент5 2 2 2" xfId="883"/>
    <cellStyle name="40% - Акцент5 2 2 3" xfId="884"/>
    <cellStyle name="40% - Акцент5 2 2 4" xfId="885"/>
    <cellStyle name="40% - Акцент5 2 3" xfId="886"/>
    <cellStyle name="40% - Акцент5 2 4" xfId="887"/>
    <cellStyle name="40% - Акцент5 2 5" xfId="888"/>
    <cellStyle name="40% - Акцент5 2 6" xfId="889"/>
    <cellStyle name="40% - Акцент5 2 7" xfId="890"/>
    <cellStyle name="40% - Акцент5 2 8" xfId="891"/>
    <cellStyle name="40% - Акцент5 2 9" xfId="892"/>
    <cellStyle name="40% - Акцент5 3" xfId="893"/>
    <cellStyle name="40% - Акцент5 3 10" xfId="894"/>
    <cellStyle name="40% - Акцент5 3 11" xfId="1121"/>
    <cellStyle name="40% - Акцент5 3 12" xfId="1205"/>
    <cellStyle name="40% - Акцент5 3 13" xfId="1289"/>
    <cellStyle name="40% - Акцент5 3 14" xfId="1373"/>
    <cellStyle name="40% - Акцент5 3 15" xfId="1457"/>
    <cellStyle name="40% - Акцент5 3 16" xfId="1541"/>
    <cellStyle name="40% - Акцент5 3 2" xfId="895"/>
    <cellStyle name="40% - Акцент5 3 2 2" xfId="896"/>
    <cellStyle name="40% - Акцент5 3 2 3" xfId="897"/>
    <cellStyle name="40% - Акцент5 3 2 4" xfId="898"/>
    <cellStyle name="40% - Акцент5 3 3" xfId="899"/>
    <cellStyle name="40% - Акцент5 3 4" xfId="900"/>
    <cellStyle name="40% - Акцент5 3 5" xfId="901"/>
    <cellStyle name="40% - Акцент5 3 6" xfId="902"/>
    <cellStyle name="40% - Акцент5 3 7" xfId="903"/>
    <cellStyle name="40% - Акцент5 3 8" xfId="904"/>
    <cellStyle name="40% - Акцент5 3 9" xfId="905"/>
    <cellStyle name="40% - Акцент5 4" xfId="906"/>
    <cellStyle name="40% - Акцент5 4 10" xfId="907"/>
    <cellStyle name="40% - Акцент5 4 11" xfId="1122"/>
    <cellStyle name="40% - Акцент5 4 12" xfId="1206"/>
    <cellStyle name="40% - Акцент5 4 13" xfId="1290"/>
    <cellStyle name="40% - Акцент5 4 14" xfId="1374"/>
    <cellStyle name="40% - Акцент5 4 15" xfId="1458"/>
    <cellStyle name="40% - Акцент5 4 16" xfId="1542"/>
    <cellStyle name="40% - Акцент5 4 2" xfId="908"/>
    <cellStyle name="40% - Акцент5 4 2 2" xfId="909"/>
    <cellStyle name="40% - Акцент5 4 2 3" xfId="910"/>
    <cellStyle name="40% - Акцент5 4 2 4" xfId="911"/>
    <cellStyle name="40% - Акцент5 4 3" xfId="912"/>
    <cellStyle name="40% - Акцент5 4 4" xfId="913"/>
    <cellStyle name="40% - Акцент5 4 5" xfId="914"/>
    <cellStyle name="40% - Акцент5 4 6" xfId="915"/>
    <cellStyle name="40% - Акцент5 4 7" xfId="916"/>
    <cellStyle name="40% - Акцент5 4 8" xfId="917"/>
    <cellStyle name="40% - Акцент5 4 9" xfId="918"/>
    <cellStyle name="40% - Акцент5 5" xfId="919"/>
    <cellStyle name="40% - Акцент5 5 10" xfId="920"/>
    <cellStyle name="40% - Акцент5 5 11" xfId="1123"/>
    <cellStyle name="40% - Акцент5 5 12" xfId="1207"/>
    <cellStyle name="40% - Акцент5 5 13" xfId="1291"/>
    <cellStyle name="40% - Акцент5 5 14" xfId="1375"/>
    <cellStyle name="40% - Акцент5 5 15" xfId="1459"/>
    <cellStyle name="40% - Акцент5 5 16" xfId="1543"/>
    <cellStyle name="40% - Акцент5 5 2" xfId="921"/>
    <cellStyle name="40% - Акцент5 5 2 2" xfId="922"/>
    <cellStyle name="40% - Акцент5 5 2 3" xfId="923"/>
    <cellStyle name="40% - Акцент5 5 2 4" xfId="924"/>
    <cellStyle name="40% - Акцент5 5 3" xfId="925"/>
    <cellStyle name="40% - Акцент5 5 4" xfId="926"/>
    <cellStyle name="40% - Акцент5 5 5" xfId="927"/>
    <cellStyle name="40% - Акцент5 5 6" xfId="928"/>
    <cellStyle name="40% - Акцент5 5 7" xfId="929"/>
    <cellStyle name="40% - Акцент5 5 8" xfId="930"/>
    <cellStyle name="40% - Акцент5 5 9" xfId="931"/>
    <cellStyle name="40% - Акцент5 6" xfId="932"/>
    <cellStyle name="40% - Акцент5 6 10" xfId="933"/>
    <cellStyle name="40% - Акцент5 6 11" xfId="1124"/>
    <cellStyle name="40% - Акцент5 6 12" xfId="1208"/>
    <cellStyle name="40% - Акцент5 6 13" xfId="1292"/>
    <cellStyle name="40% - Акцент5 6 14" xfId="1376"/>
    <cellStyle name="40% - Акцент5 6 15" xfId="1460"/>
    <cellStyle name="40% - Акцент5 6 16" xfId="1544"/>
    <cellStyle name="40% - Акцент5 6 2" xfId="934"/>
    <cellStyle name="40% - Акцент5 6 2 2" xfId="935"/>
    <cellStyle name="40% - Акцент5 6 2 3" xfId="936"/>
    <cellStyle name="40% - Акцент5 6 2 4" xfId="937"/>
    <cellStyle name="40% - Акцент5 6 3" xfId="938"/>
    <cellStyle name="40% - Акцент5 6 4" xfId="939"/>
    <cellStyle name="40% - Акцент5 6 5" xfId="940"/>
    <cellStyle name="40% - Акцент5 6 6" xfId="941"/>
    <cellStyle name="40% - Акцент5 6 7" xfId="942"/>
    <cellStyle name="40% - Акцент5 6 8" xfId="943"/>
    <cellStyle name="40% - Акцент5 6 9" xfId="944"/>
    <cellStyle name="40% - Акцент5 7" xfId="945"/>
    <cellStyle name="40% - Акцент5 7 10" xfId="946"/>
    <cellStyle name="40% - Акцент5 7 11" xfId="1125"/>
    <cellStyle name="40% - Акцент5 7 12" xfId="1209"/>
    <cellStyle name="40% - Акцент5 7 13" xfId="1293"/>
    <cellStyle name="40% - Акцент5 7 14" xfId="1377"/>
    <cellStyle name="40% - Акцент5 7 15" xfId="1461"/>
    <cellStyle name="40% - Акцент5 7 16" xfId="1545"/>
    <cellStyle name="40% - Акцент5 7 2" xfId="947"/>
    <cellStyle name="40% - Акцент5 7 2 2" xfId="948"/>
    <cellStyle name="40% - Акцент5 7 2 3" xfId="949"/>
    <cellStyle name="40% - Акцент5 7 2 4" xfId="950"/>
    <cellStyle name="40% - Акцент5 7 3" xfId="951"/>
    <cellStyle name="40% - Акцент5 7 4" xfId="952"/>
    <cellStyle name="40% - Акцент5 7 5" xfId="953"/>
    <cellStyle name="40% - Акцент5 7 6" xfId="954"/>
    <cellStyle name="40% - Акцент5 7 7" xfId="955"/>
    <cellStyle name="40% - Акцент5 7 8" xfId="956"/>
    <cellStyle name="40% - Акцент5 7 9" xfId="957"/>
    <cellStyle name="40% - Акцент5 8" xfId="958"/>
    <cellStyle name="40% - Акцент5 8 2" xfId="959"/>
    <cellStyle name="40% - Акцент5 8 3" xfId="960"/>
    <cellStyle name="40% - Акцент5 8 4" xfId="961"/>
    <cellStyle name="40% - Акцент5 9" xfId="962"/>
    <cellStyle name="40% - Акцент6 10" xfId="963"/>
    <cellStyle name="40% - Акцент6 11" xfId="964"/>
    <cellStyle name="40% - Акцент6 12" xfId="965"/>
    <cellStyle name="40% - Акцент6 13" xfId="1126"/>
    <cellStyle name="40% - Акцент6 14" xfId="1210"/>
    <cellStyle name="40% - Акцент6 15" xfId="1294"/>
    <cellStyle name="40% - Акцент6 16" xfId="1378"/>
    <cellStyle name="40% - Акцент6 17" xfId="1462"/>
    <cellStyle name="40% - Акцент6 18" xfId="1546"/>
    <cellStyle name="40% - Акцент6 2" xfId="17"/>
    <cellStyle name="40% - Акцент6 2 10" xfId="966"/>
    <cellStyle name="40% - Акцент6 2 11" xfId="1127"/>
    <cellStyle name="40% - Акцент6 2 12" xfId="1211"/>
    <cellStyle name="40% - Акцент6 2 13" xfId="1295"/>
    <cellStyle name="40% - Акцент6 2 14" xfId="1379"/>
    <cellStyle name="40% - Акцент6 2 15" xfId="1463"/>
    <cellStyle name="40% - Акцент6 2 16" xfId="1547"/>
    <cellStyle name="40% - Акцент6 2 2" xfId="967"/>
    <cellStyle name="40% - Акцент6 2 2 2" xfId="968"/>
    <cellStyle name="40% - Акцент6 2 2 3" xfId="969"/>
    <cellStyle name="40% - Акцент6 2 2 4" xfId="970"/>
    <cellStyle name="40% - Акцент6 2 3" xfId="971"/>
    <cellStyle name="40% - Акцент6 2 4" xfId="972"/>
    <cellStyle name="40% - Акцент6 2 5" xfId="973"/>
    <cellStyle name="40% - Акцент6 2 6" xfId="974"/>
    <cellStyle name="40% - Акцент6 2 7" xfId="975"/>
    <cellStyle name="40% - Акцент6 2 8" xfId="976"/>
    <cellStyle name="40% - Акцент6 2 9" xfId="977"/>
    <cellStyle name="40% - Акцент6 3" xfId="978"/>
    <cellStyle name="40% - Акцент6 3 10" xfId="979"/>
    <cellStyle name="40% - Акцент6 3 11" xfId="1128"/>
    <cellStyle name="40% - Акцент6 3 12" xfId="1212"/>
    <cellStyle name="40% - Акцент6 3 13" xfId="1296"/>
    <cellStyle name="40% - Акцент6 3 14" xfId="1380"/>
    <cellStyle name="40% - Акцент6 3 15" xfId="1464"/>
    <cellStyle name="40% - Акцент6 3 16" xfId="1548"/>
    <cellStyle name="40% - Акцент6 3 2" xfId="980"/>
    <cellStyle name="40% - Акцент6 3 2 2" xfId="981"/>
    <cellStyle name="40% - Акцент6 3 2 3" xfId="982"/>
    <cellStyle name="40% - Акцент6 3 2 4" xfId="983"/>
    <cellStyle name="40% - Акцент6 3 3" xfId="984"/>
    <cellStyle name="40% - Акцент6 3 4" xfId="985"/>
    <cellStyle name="40% - Акцент6 3 5" xfId="986"/>
    <cellStyle name="40% - Акцент6 3 6" xfId="987"/>
    <cellStyle name="40% - Акцент6 3 7" xfId="988"/>
    <cellStyle name="40% - Акцент6 3 8" xfId="989"/>
    <cellStyle name="40% - Акцент6 3 9" xfId="990"/>
    <cellStyle name="40% - Акцент6 4" xfId="991"/>
    <cellStyle name="40% - Акцент6 4 10" xfId="992"/>
    <cellStyle name="40% - Акцент6 4 11" xfId="1129"/>
    <cellStyle name="40% - Акцент6 4 12" xfId="1213"/>
    <cellStyle name="40% - Акцент6 4 13" xfId="1297"/>
    <cellStyle name="40% - Акцент6 4 14" xfId="1381"/>
    <cellStyle name="40% - Акцент6 4 15" xfId="1465"/>
    <cellStyle name="40% - Акцент6 4 16" xfId="1549"/>
    <cellStyle name="40% - Акцент6 4 2" xfId="993"/>
    <cellStyle name="40% - Акцент6 4 2 2" xfId="994"/>
    <cellStyle name="40% - Акцент6 4 2 3" xfId="995"/>
    <cellStyle name="40% - Акцент6 4 2 4" xfId="996"/>
    <cellStyle name="40% - Акцент6 4 3" xfId="997"/>
    <cellStyle name="40% - Акцент6 4 4" xfId="998"/>
    <cellStyle name="40% - Акцент6 4 5" xfId="999"/>
    <cellStyle name="40% - Акцент6 4 6" xfId="1000"/>
    <cellStyle name="40% - Акцент6 4 7" xfId="1001"/>
    <cellStyle name="40% - Акцент6 4 8" xfId="1002"/>
    <cellStyle name="40% - Акцент6 4 9" xfId="1003"/>
    <cellStyle name="40% - Акцент6 5" xfId="1004"/>
    <cellStyle name="40% - Акцент6 5 10" xfId="1005"/>
    <cellStyle name="40% - Акцент6 5 11" xfId="1130"/>
    <cellStyle name="40% - Акцент6 5 12" xfId="1214"/>
    <cellStyle name="40% - Акцент6 5 13" xfId="1298"/>
    <cellStyle name="40% - Акцент6 5 14" xfId="1382"/>
    <cellStyle name="40% - Акцент6 5 15" xfId="1466"/>
    <cellStyle name="40% - Акцент6 5 16" xfId="1550"/>
    <cellStyle name="40% - Акцент6 5 2" xfId="1006"/>
    <cellStyle name="40% - Акцент6 5 2 2" xfId="1007"/>
    <cellStyle name="40% - Акцент6 5 2 3" xfId="1008"/>
    <cellStyle name="40% - Акцент6 5 2 4" xfId="1009"/>
    <cellStyle name="40% - Акцент6 5 3" xfId="1010"/>
    <cellStyle name="40% - Акцент6 5 4" xfId="1011"/>
    <cellStyle name="40% - Акцент6 5 5" xfId="1012"/>
    <cellStyle name="40% - Акцент6 5 6" xfId="1013"/>
    <cellStyle name="40% - Акцент6 5 7" xfId="1014"/>
    <cellStyle name="40% - Акцент6 5 8" xfId="1015"/>
    <cellStyle name="40% - Акцент6 5 9" xfId="1016"/>
    <cellStyle name="40% - Акцент6 6" xfId="1017"/>
    <cellStyle name="40% - Акцент6 6 10" xfId="1018"/>
    <cellStyle name="40% - Акцент6 6 11" xfId="1131"/>
    <cellStyle name="40% - Акцент6 6 12" xfId="1215"/>
    <cellStyle name="40% - Акцент6 6 13" xfId="1299"/>
    <cellStyle name="40% - Акцент6 6 14" xfId="1383"/>
    <cellStyle name="40% - Акцент6 6 15" xfId="1467"/>
    <cellStyle name="40% - Акцент6 6 16" xfId="1551"/>
    <cellStyle name="40% - Акцент6 6 2" xfId="1019"/>
    <cellStyle name="40% - Акцент6 6 2 2" xfId="1020"/>
    <cellStyle name="40% - Акцент6 6 2 3" xfId="1021"/>
    <cellStyle name="40% - Акцент6 6 2 4" xfId="1022"/>
    <cellStyle name="40% - Акцент6 6 3" xfId="1023"/>
    <cellStyle name="40% - Акцент6 6 4" xfId="1024"/>
    <cellStyle name="40% - Акцент6 6 5" xfId="1025"/>
    <cellStyle name="40% - Акцент6 6 6" xfId="1026"/>
    <cellStyle name="40% - Акцент6 6 7" xfId="1027"/>
    <cellStyle name="40% - Акцент6 6 8" xfId="1028"/>
    <cellStyle name="40% - Акцент6 6 9" xfId="1029"/>
    <cellStyle name="40% - Акцент6 7" xfId="1030"/>
    <cellStyle name="40% - Акцент6 7 10" xfId="1031"/>
    <cellStyle name="40% - Акцент6 7 11" xfId="1132"/>
    <cellStyle name="40% - Акцент6 7 12" xfId="1216"/>
    <cellStyle name="40% - Акцент6 7 13" xfId="1300"/>
    <cellStyle name="40% - Акцент6 7 14" xfId="1384"/>
    <cellStyle name="40% - Акцент6 7 15" xfId="1468"/>
    <cellStyle name="40% - Акцент6 7 16" xfId="1552"/>
    <cellStyle name="40% - Акцент6 7 2" xfId="1032"/>
    <cellStyle name="40% - Акцент6 7 2 2" xfId="1033"/>
    <cellStyle name="40% - Акцент6 7 2 3" xfId="1034"/>
    <cellStyle name="40% - Акцент6 7 2 4" xfId="1035"/>
    <cellStyle name="40% - Акцент6 7 3" xfId="1036"/>
    <cellStyle name="40% - Акцент6 7 4" xfId="1037"/>
    <cellStyle name="40% - Акцент6 7 5" xfId="1038"/>
    <cellStyle name="40% - Акцент6 7 6" xfId="1039"/>
    <cellStyle name="40% - Акцент6 7 7" xfId="1040"/>
    <cellStyle name="40% - Акцент6 7 8" xfId="1041"/>
    <cellStyle name="40% - Акцент6 7 9" xfId="1042"/>
    <cellStyle name="40% - Акцент6 8" xfId="1043"/>
    <cellStyle name="40% - Акцент6 8 2" xfId="1044"/>
    <cellStyle name="40% - Акцент6 8 3" xfId="1045"/>
    <cellStyle name="40% - Акцент6 8 4" xfId="1046"/>
    <cellStyle name="40% - Акцент6 9" xfId="104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Обычный" xfId="0" builtinId="0"/>
    <cellStyle name="Обычный 2" xfId="5"/>
    <cellStyle name="Обычный 3" xfId="4"/>
    <cellStyle name="Обычный 4" xfId="2"/>
    <cellStyle name="Обычный_Лист2" xfId="1048"/>
    <cellStyle name="Финансовый" xfId="1" builtinId="3"/>
    <cellStyle name="Финансовый 2" xfId="24"/>
    <cellStyle name="Финансовый 2 2" xfId="26"/>
    <cellStyle name="Финансовый 3" xfId="27"/>
    <cellStyle name="Финансовый 4" xfId="25"/>
    <cellStyle name="Финансовый 5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"/>
  <sheetViews>
    <sheetView tabSelected="1" topLeftCell="A43" workbookViewId="0">
      <selection activeCell="H30" sqref="H30"/>
    </sheetView>
  </sheetViews>
  <sheetFormatPr defaultRowHeight="15" x14ac:dyDescent="0.25"/>
  <cols>
    <col min="1" max="1" width="4.42578125" style="1" customWidth="1"/>
    <col min="2" max="2" width="71.28515625" style="1" customWidth="1"/>
    <col min="3" max="3" width="23.28515625" style="1" customWidth="1"/>
    <col min="4" max="4" width="28.7109375" style="1" customWidth="1"/>
    <col min="5" max="5" width="21.7109375" style="1" customWidth="1"/>
    <col min="6" max="16384" width="9.140625" style="1"/>
  </cols>
  <sheetData>
    <row r="1" spans="1:5" ht="48.75" customHeight="1" thickBot="1" x14ac:dyDescent="0.3">
      <c r="A1" s="88" t="s">
        <v>30</v>
      </c>
      <c r="B1" s="88"/>
      <c r="C1" s="88"/>
      <c r="D1" s="88"/>
      <c r="E1" s="88"/>
    </row>
    <row r="2" spans="1:5" s="5" customFormat="1" ht="70.900000000000006" customHeight="1" thickBot="1" x14ac:dyDescent="0.3">
      <c r="A2" s="2" t="s">
        <v>0</v>
      </c>
      <c r="B2" s="3" t="s">
        <v>1</v>
      </c>
      <c r="C2" s="3" t="s">
        <v>2</v>
      </c>
      <c r="D2" s="4" t="s">
        <v>3</v>
      </c>
      <c r="E2" s="4" t="s">
        <v>4</v>
      </c>
    </row>
    <row r="3" spans="1:5" s="6" customFormat="1" ht="18" customHeight="1" thickBot="1" x14ac:dyDescent="0.3">
      <c r="A3" s="120" t="s">
        <v>5</v>
      </c>
      <c r="B3" s="115"/>
      <c r="C3" s="115"/>
      <c r="D3" s="115"/>
      <c r="E3" s="137"/>
    </row>
    <row r="4" spans="1:5" ht="54" customHeight="1" thickBot="1" x14ac:dyDescent="0.3">
      <c r="A4" s="7" t="s">
        <v>6</v>
      </c>
      <c r="B4" s="85" t="s">
        <v>7</v>
      </c>
      <c r="C4" s="86"/>
      <c r="D4" s="86"/>
      <c r="E4" s="87"/>
    </row>
    <row r="5" spans="1:5" ht="30.75" customHeight="1" thickBot="1" x14ac:dyDescent="0.3">
      <c r="A5" s="8"/>
      <c r="B5" s="9" t="s">
        <v>8</v>
      </c>
      <c r="C5" s="10">
        <v>328599.05839999998</v>
      </c>
      <c r="D5" s="11">
        <v>323542.44</v>
      </c>
      <c r="E5" s="11">
        <f>C5-D5</f>
        <v>5056.6183999999776</v>
      </c>
    </row>
    <row r="6" spans="1:5" ht="30.75" customHeight="1" thickBot="1" x14ac:dyDescent="0.3">
      <c r="A6" s="12"/>
      <c r="B6" s="13" t="s">
        <v>9</v>
      </c>
      <c r="C6" s="10">
        <v>399187.44</v>
      </c>
      <c r="D6" s="14">
        <v>381904.2944800001</v>
      </c>
      <c r="E6" s="14">
        <f>C6-D6</f>
        <v>17283.145519999904</v>
      </c>
    </row>
    <row r="7" spans="1:5" ht="19.5" thickBot="1" x14ac:dyDescent="0.35">
      <c r="A7" s="89" t="s">
        <v>10</v>
      </c>
      <c r="B7" s="90"/>
      <c r="C7" s="15">
        <f>C5+C6</f>
        <v>727786.49839999992</v>
      </c>
      <c r="D7" s="16">
        <f>SUM(D5:D6)</f>
        <v>705446.7344800001</v>
      </c>
      <c r="E7" s="16">
        <f>C7-D7</f>
        <v>22339.763919999823</v>
      </c>
    </row>
    <row r="8" spans="1:5" ht="15.75" x14ac:dyDescent="0.25">
      <c r="A8" s="17"/>
      <c r="B8" s="18" t="s">
        <v>43</v>
      </c>
      <c r="C8" s="147">
        <v>120000</v>
      </c>
      <c r="D8" s="19">
        <v>120000</v>
      </c>
      <c r="E8" s="19">
        <f>C8-D8</f>
        <v>0</v>
      </c>
    </row>
    <row r="9" spans="1:5" ht="15.75" x14ac:dyDescent="0.25">
      <c r="A9" s="20"/>
      <c r="B9" s="21" t="s">
        <v>53</v>
      </c>
      <c r="C9" s="139">
        <v>5000</v>
      </c>
      <c r="D9" s="134">
        <f>2184+1126.4</f>
        <v>3310.4</v>
      </c>
      <c r="E9" s="22">
        <f t="shared" ref="E9:E15" si="0">C9-D9</f>
        <v>1689.6</v>
      </c>
    </row>
    <row r="10" spans="1:5" ht="18" customHeight="1" x14ac:dyDescent="0.25">
      <c r="A10" s="20"/>
      <c r="B10" s="23" t="s">
        <v>51</v>
      </c>
      <c r="C10" s="139">
        <v>7200</v>
      </c>
      <c r="D10" s="134">
        <f>278</f>
        <v>278</v>
      </c>
      <c r="E10" s="22">
        <f t="shared" si="0"/>
        <v>6922</v>
      </c>
    </row>
    <row r="11" spans="1:5" ht="15.75" x14ac:dyDescent="0.25">
      <c r="A11" s="20"/>
      <c r="B11" s="21" t="s">
        <v>54</v>
      </c>
      <c r="C11" s="139">
        <v>10200</v>
      </c>
      <c r="D11" s="134">
        <v>0</v>
      </c>
      <c r="E11" s="160">
        <f t="shared" si="0"/>
        <v>10200</v>
      </c>
    </row>
    <row r="12" spans="1:5" ht="32.25" customHeight="1" x14ac:dyDescent="0.25">
      <c r="A12" s="20"/>
      <c r="B12" s="39" t="s">
        <v>48</v>
      </c>
      <c r="C12" s="139">
        <v>12000</v>
      </c>
      <c r="D12" s="134">
        <f>10339.64+1200</f>
        <v>11539.64</v>
      </c>
      <c r="E12" s="22">
        <f t="shared" si="0"/>
        <v>460.36000000000058</v>
      </c>
    </row>
    <row r="13" spans="1:5" ht="15.75" x14ac:dyDescent="0.25">
      <c r="A13" s="20"/>
      <c r="B13" s="21" t="s">
        <v>45</v>
      </c>
      <c r="C13" s="139">
        <v>24000</v>
      </c>
      <c r="D13" s="134">
        <v>10175</v>
      </c>
      <c r="E13" s="22">
        <f t="shared" si="0"/>
        <v>13825</v>
      </c>
    </row>
    <row r="14" spans="1:5" ht="15.75" x14ac:dyDescent="0.25">
      <c r="A14" s="20"/>
      <c r="B14" s="21" t="s">
        <v>52</v>
      </c>
      <c r="C14" s="33">
        <v>22800</v>
      </c>
      <c r="D14" s="134">
        <v>8740.7999999999993</v>
      </c>
      <c r="E14" s="22">
        <f t="shared" si="0"/>
        <v>14059.2</v>
      </c>
    </row>
    <row r="15" spans="1:5" ht="16.5" thickBot="1" x14ac:dyDescent="0.3">
      <c r="A15" s="73"/>
      <c r="B15" s="74" t="s">
        <v>31</v>
      </c>
      <c r="C15" s="116">
        <v>5400</v>
      </c>
      <c r="D15" s="114"/>
      <c r="E15" s="22">
        <f t="shared" si="0"/>
        <v>5400</v>
      </c>
    </row>
    <row r="16" spans="1:5" ht="23.25" customHeight="1" thickBot="1" x14ac:dyDescent="0.3">
      <c r="A16" s="94" t="s">
        <v>11</v>
      </c>
      <c r="B16" s="95"/>
      <c r="C16" s="155">
        <f>SUM(C7:C15)</f>
        <v>934386.49839999992</v>
      </c>
      <c r="D16" s="75">
        <f>SUM(D7:D15)</f>
        <v>859490.57448000018</v>
      </c>
      <c r="E16" s="75">
        <f>C16-D16</f>
        <v>74895.923919999739</v>
      </c>
    </row>
    <row r="17" spans="1:5" s="28" customFormat="1" ht="15.75" thickBot="1" x14ac:dyDescent="0.3">
      <c r="A17" s="27" t="s">
        <v>12</v>
      </c>
      <c r="B17" s="91" t="s">
        <v>13</v>
      </c>
      <c r="C17" s="92"/>
      <c r="D17" s="93"/>
    </row>
    <row r="18" spans="1:5" x14ac:dyDescent="0.25">
      <c r="A18" s="17"/>
      <c r="B18" s="18" t="s">
        <v>46</v>
      </c>
      <c r="C18" s="29">
        <v>81720</v>
      </c>
      <c r="D18" s="30">
        <f>95150-D19</f>
        <v>83150</v>
      </c>
      <c r="E18" s="132">
        <f>C18-D18</f>
        <v>-1430</v>
      </c>
    </row>
    <row r="19" spans="1:5" ht="15.75" thickBot="1" x14ac:dyDescent="0.3">
      <c r="A19" s="24"/>
      <c r="B19" s="31" t="s">
        <v>47</v>
      </c>
      <c r="C19" s="25">
        <v>12000</v>
      </c>
      <c r="D19" s="26">
        <v>12000</v>
      </c>
      <c r="E19" s="26">
        <f>C19-D19</f>
        <v>0</v>
      </c>
    </row>
    <row r="20" spans="1:5" ht="16.5" thickBot="1" x14ac:dyDescent="0.3">
      <c r="A20" s="94" t="s">
        <v>11</v>
      </c>
      <c r="B20" s="95"/>
      <c r="C20" s="76">
        <f>SUM(C18:C19)</f>
        <v>93720</v>
      </c>
      <c r="D20" s="77">
        <f>SUM(D18:D19)</f>
        <v>95150</v>
      </c>
      <c r="E20" s="149">
        <f>C20-D20</f>
        <v>-1430</v>
      </c>
    </row>
    <row r="21" spans="1:5" s="28" customFormat="1" ht="15.75" thickBot="1" x14ac:dyDescent="0.3">
      <c r="A21" s="32" t="s">
        <v>14</v>
      </c>
      <c r="B21" s="91" t="s">
        <v>15</v>
      </c>
      <c r="C21" s="92"/>
      <c r="D21" s="93"/>
    </row>
    <row r="22" spans="1:5" x14ac:dyDescent="0.25">
      <c r="A22" s="20"/>
      <c r="B22" s="18" t="s">
        <v>44</v>
      </c>
      <c r="C22" s="33">
        <v>121920</v>
      </c>
      <c r="D22" s="133">
        <v>114397.42</v>
      </c>
      <c r="E22" s="34">
        <f>C22-D22</f>
        <v>7522.5800000000017</v>
      </c>
    </row>
    <row r="23" spans="1:5" x14ac:dyDescent="0.25">
      <c r="A23" s="20"/>
      <c r="B23" s="21" t="s">
        <v>50</v>
      </c>
      <c r="C23" s="33">
        <v>5700</v>
      </c>
      <c r="D23" s="109">
        <v>5720</v>
      </c>
      <c r="E23" s="108">
        <f>C23-D23</f>
        <v>-20</v>
      </c>
    </row>
    <row r="24" spans="1:5" x14ac:dyDescent="0.25">
      <c r="A24" s="20"/>
      <c r="B24" s="21" t="s">
        <v>32</v>
      </c>
      <c r="C24" s="33">
        <v>1500</v>
      </c>
      <c r="D24" s="118">
        <v>0</v>
      </c>
      <c r="E24" s="35">
        <f t="shared" ref="E24:E25" si="1">C24-D24</f>
        <v>1500</v>
      </c>
    </row>
    <row r="25" spans="1:5" ht="15.75" thickBot="1" x14ac:dyDescent="0.3">
      <c r="A25" s="20"/>
      <c r="B25" s="21" t="s">
        <v>49</v>
      </c>
      <c r="C25" s="33">
        <v>41000</v>
      </c>
      <c r="D25" s="118">
        <v>41256</v>
      </c>
      <c r="E25" s="154">
        <f t="shared" si="1"/>
        <v>-256</v>
      </c>
    </row>
    <row r="26" spans="1:5" ht="16.5" thickBot="1" x14ac:dyDescent="0.3">
      <c r="A26" s="94" t="s">
        <v>11</v>
      </c>
      <c r="B26" s="95"/>
      <c r="C26" s="78">
        <f>SUM(C22:C25)</f>
        <v>170120</v>
      </c>
      <c r="D26" s="79">
        <f>SUM(D22:D25)</f>
        <v>161373.41999999998</v>
      </c>
      <c r="E26" s="159">
        <f>C26-D26</f>
        <v>8746.5800000000163</v>
      </c>
    </row>
    <row r="27" spans="1:5" s="28" customFormat="1" ht="15.75" thickBot="1" x14ac:dyDescent="0.3">
      <c r="A27" s="80" t="s">
        <v>16</v>
      </c>
      <c r="B27" s="81" t="s">
        <v>29</v>
      </c>
      <c r="C27" s="82">
        <v>4000</v>
      </c>
      <c r="D27" s="83">
        <v>0</v>
      </c>
      <c r="E27" s="83">
        <f>C27-D27</f>
        <v>4000</v>
      </c>
    </row>
    <row r="28" spans="1:5" s="28" customFormat="1" ht="36" customHeight="1" thickBot="1" x14ac:dyDescent="0.3">
      <c r="A28" s="119" t="s">
        <v>17</v>
      </c>
      <c r="B28" s="121"/>
      <c r="C28" s="112">
        <f>C16+C20+C26+C27</f>
        <v>1202226.4983999999</v>
      </c>
      <c r="D28" s="117">
        <f>D27+D26+D20+D16</f>
        <v>1116013.9944800001</v>
      </c>
      <c r="E28" s="117">
        <f>C28-D28</f>
        <v>86212.503919999814</v>
      </c>
    </row>
    <row r="29" spans="1:5" s="6" customFormat="1" ht="19.5" customHeight="1" thickBot="1" x14ac:dyDescent="0.3">
      <c r="A29" s="96" t="s">
        <v>18</v>
      </c>
      <c r="B29" s="97"/>
      <c r="C29" s="97"/>
      <c r="D29" s="97"/>
      <c r="E29" s="98"/>
    </row>
    <row r="30" spans="1:5" ht="60" customHeight="1" thickBot="1" x14ac:dyDescent="0.3">
      <c r="A30" s="7" t="s">
        <v>6</v>
      </c>
      <c r="B30" s="85" t="s">
        <v>19</v>
      </c>
      <c r="C30" s="86"/>
      <c r="D30" s="86"/>
      <c r="E30" s="87"/>
    </row>
    <row r="31" spans="1:5" ht="26.25" customHeight="1" x14ac:dyDescent="0.25">
      <c r="A31" s="17"/>
      <c r="B31" s="36" t="s">
        <v>20</v>
      </c>
      <c r="C31" s="37">
        <v>612105.48</v>
      </c>
      <c r="D31" s="38">
        <v>611242.13</v>
      </c>
      <c r="E31" s="38">
        <f>C31-D31</f>
        <v>863.34999999997672</v>
      </c>
    </row>
    <row r="32" spans="1:5" x14ac:dyDescent="0.25">
      <c r="A32" s="20"/>
      <c r="B32" s="39" t="s">
        <v>33</v>
      </c>
      <c r="C32" s="40">
        <v>1466.68</v>
      </c>
      <c r="D32" s="41">
        <v>3646.23</v>
      </c>
      <c r="E32" s="108">
        <f t="shared" ref="E32:E35" si="2">C32-D32</f>
        <v>-2179.5500000000002</v>
      </c>
    </row>
    <row r="33" spans="1:5" x14ac:dyDescent="0.25">
      <c r="A33" s="20"/>
      <c r="B33" s="39" t="s">
        <v>40</v>
      </c>
      <c r="C33" s="40">
        <v>10500</v>
      </c>
      <c r="D33" s="41">
        <f>10500+1600</f>
        <v>12100</v>
      </c>
      <c r="E33" s="108">
        <f t="shared" si="2"/>
        <v>-1600</v>
      </c>
    </row>
    <row r="34" spans="1:5" x14ac:dyDescent="0.25">
      <c r="A34" s="20"/>
      <c r="B34" s="39" t="s">
        <v>42</v>
      </c>
      <c r="C34" s="40">
        <v>2000</v>
      </c>
      <c r="D34" s="41">
        <v>6098.2</v>
      </c>
      <c r="E34" s="108">
        <f t="shared" si="2"/>
        <v>-4098.2</v>
      </c>
    </row>
    <row r="35" spans="1:5" ht="15.75" thickBot="1" x14ac:dyDescent="0.3">
      <c r="A35" s="24"/>
      <c r="B35" s="42" t="s">
        <v>41</v>
      </c>
      <c r="C35" s="43">
        <v>3000</v>
      </c>
      <c r="D35" s="44">
        <v>670</v>
      </c>
      <c r="E35" s="44">
        <f t="shared" si="2"/>
        <v>2330</v>
      </c>
    </row>
    <row r="36" spans="1:5" ht="25.5" customHeight="1" thickBot="1" x14ac:dyDescent="0.6">
      <c r="A36" s="107" t="s">
        <v>56</v>
      </c>
      <c r="B36" s="148"/>
      <c r="C36" s="138">
        <f>SUM(C31:C35)</f>
        <v>629072.16</v>
      </c>
      <c r="D36" s="113">
        <f>SUM(D31:D35)</f>
        <v>633756.55999999994</v>
      </c>
      <c r="E36" s="136">
        <f>C36-D36</f>
        <v>-4684.3999999999069</v>
      </c>
    </row>
    <row r="37" spans="1:5" ht="49.5" customHeight="1" thickBot="1" x14ac:dyDescent="0.3">
      <c r="A37" s="99" t="s">
        <v>21</v>
      </c>
      <c r="B37" s="100"/>
      <c r="C37" s="45">
        <f>C36+C28</f>
        <v>1831298.6584000001</v>
      </c>
      <c r="D37" s="45">
        <f>D36+D28</f>
        <v>1749770.5544799999</v>
      </c>
      <c r="E37" s="45">
        <f>C37-D37</f>
        <v>81528.10392000014</v>
      </c>
    </row>
    <row r="38" spans="1:5" s="46" customFormat="1" ht="54.75" customHeight="1" thickBot="1" x14ac:dyDescent="0.3">
      <c r="A38" s="84" t="s">
        <v>22</v>
      </c>
      <c r="B38" s="110" t="s">
        <v>55</v>
      </c>
      <c r="C38" s="135">
        <v>50400</v>
      </c>
      <c r="D38" s="135">
        <f>84564+18000</f>
        <v>102564</v>
      </c>
      <c r="E38" s="153">
        <f>C38-D38</f>
        <v>-52164</v>
      </c>
    </row>
    <row r="39" spans="1:5" ht="50.25" customHeight="1" thickBot="1" x14ac:dyDescent="0.4">
      <c r="A39" s="101" t="s">
        <v>11</v>
      </c>
      <c r="B39" s="102"/>
      <c r="C39" s="47">
        <f>C37+C38</f>
        <v>1881698.6584000001</v>
      </c>
      <c r="D39" s="47">
        <f>D37+D38</f>
        <v>1852334.5544799999</v>
      </c>
      <c r="E39" s="48">
        <f>C39-D39</f>
        <v>29364.10392000014</v>
      </c>
    </row>
    <row r="41" spans="1:5" ht="15.75" thickBot="1" x14ac:dyDescent="0.3">
      <c r="D41" s="49"/>
      <c r="E41" s="49"/>
    </row>
    <row r="42" spans="1:5" ht="18.600000000000001" customHeight="1" thickBot="1" x14ac:dyDescent="0.3">
      <c r="A42" s="103" t="s">
        <v>23</v>
      </c>
      <c r="B42" s="104"/>
      <c r="C42" s="50">
        <v>42276.32</v>
      </c>
      <c r="D42" s="51"/>
      <c r="E42" s="52"/>
    </row>
    <row r="43" spans="1:5" ht="18.600000000000001" customHeight="1" thickBot="1" x14ac:dyDescent="0.3">
      <c r="A43" s="53"/>
      <c r="B43" s="54"/>
      <c r="C43" s="55" t="s">
        <v>38</v>
      </c>
      <c r="D43" s="56" t="s">
        <v>39</v>
      </c>
      <c r="E43" s="52"/>
    </row>
    <row r="44" spans="1:5" x14ac:dyDescent="0.25">
      <c r="A44" s="57">
        <v>1</v>
      </c>
      <c r="B44" s="58" t="s">
        <v>34</v>
      </c>
      <c r="C44" s="59">
        <v>7483</v>
      </c>
      <c r="D44" s="60">
        <v>7483</v>
      </c>
      <c r="E44" s="60">
        <f>C44-D44</f>
        <v>0</v>
      </c>
    </row>
    <row r="45" spans="1:5" x14ac:dyDescent="0.25">
      <c r="A45" s="20">
        <v>2</v>
      </c>
      <c r="B45" s="39" t="s">
        <v>35</v>
      </c>
      <c r="C45" s="40">
        <v>4040</v>
      </c>
      <c r="D45" s="61">
        <v>4040</v>
      </c>
      <c r="E45" s="61">
        <f t="shared" ref="E45:E48" si="3">C45-D45</f>
        <v>0</v>
      </c>
    </row>
    <row r="46" spans="1:5" x14ac:dyDescent="0.25">
      <c r="A46" s="57">
        <v>3</v>
      </c>
      <c r="B46" s="62" t="s">
        <v>36</v>
      </c>
      <c r="C46" s="63">
        <v>7920</v>
      </c>
      <c r="D46" s="64">
        <v>7920</v>
      </c>
      <c r="E46" s="64">
        <f t="shared" si="3"/>
        <v>0</v>
      </c>
    </row>
    <row r="47" spans="1:5" x14ac:dyDescent="0.25">
      <c r="A47" s="57">
        <v>4</v>
      </c>
      <c r="B47" s="62" t="s">
        <v>37</v>
      </c>
      <c r="C47" s="63">
        <v>3300</v>
      </c>
      <c r="D47" s="64">
        <v>3300</v>
      </c>
      <c r="E47" s="64">
        <f t="shared" si="3"/>
        <v>0</v>
      </c>
    </row>
    <row r="48" spans="1:5" ht="15.75" thickBot="1" x14ac:dyDescent="0.3">
      <c r="A48" s="57"/>
      <c r="B48" s="39" t="s">
        <v>33</v>
      </c>
      <c r="C48" s="63">
        <v>19533.32</v>
      </c>
      <c r="D48" s="64">
        <v>19533.32</v>
      </c>
      <c r="E48" s="64">
        <f t="shared" si="3"/>
        <v>0</v>
      </c>
    </row>
    <row r="49" spans="1:5" ht="19.5" thickBot="1" x14ac:dyDescent="0.35">
      <c r="A49" s="105" t="s">
        <v>24</v>
      </c>
      <c r="B49" s="106"/>
      <c r="C49" s="65">
        <f>SUM(C44:C48)</f>
        <v>42276.32</v>
      </c>
      <c r="D49" s="66">
        <f>SUM(D44:D48)</f>
        <v>42276.32</v>
      </c>
      <c r="E49" s="67">
        <f>C49-D49</f>
        <v>0</v>
      </c>
    </row>
    <row r="50" spans="1:5" ht="19.5" thickBot="1" x14ac:dyDescent="0.35">
      <c r="A50" s="51"/>
      <c r="B50" s="68" t="s">
        <v>25</v>
      </c>
      <c r="C50" s="69">
        <f>C42-D49</f>
        <v>0</v>
      </c>
      <c r="D50" s="70"/>
      <c r="E50" s="52"/>
    </row>
    <row r="53" spans="1:5" s="71" customFormat="1" ht="15" customHeight="1" x14ac:dyDescent="0.25">
      <c r="B53" s="72" t="s">
        <v>26</v>
      </c>
      <c r="C53" s="71" t="s">
        <v>27</v>
      </c>
    </row>
    <row r="54" spans="1:5" s="71" customFormat="1" ht="15.75" x14ac:dyDescent="0.25"/>
    <row r="55" spans="1:5" s="71" customFormat="1" ht="15.75" x14ac:dyDescent="0.25">
      <c r="B55" s="72" t="s">
        <v>28</v>
      </c>
      <c r="C55" s="71" t="s">
        <v>27</v>
      </c>
    </row>
    <row r="56" spans="1:5" s="71" customFormat="1" ht="15.75" x14ac:dyDescent="0.25"/>
  </sheetData>
  <mergeCells count="17">
    <mergeCell ref="A36:B36"/>
    <mergeCell ref="A37:B37"/>
    <mergeCell ref="A39:B39"/>
    <mergeCell ref="A42:B42"/>
    <mergeCell ref="A49:B49"/>
    <mergeCell ref="B30:E30"/>
    <mergeCell ref="A1:E1"/>
    <mergeCell ref="A3:E3"/>
    <mergeCell ref="B4:E4"/>
    <mergeCell ref="A7:B7"/>
    <mergeCell ref="A16:B16"/>
    <mergeCell ref="B17:D17"/>
    <mergeCell ref="A20:B20"/>
    <mergeCell ref="B21:D21"/>
    <mergeCell ref="A26:B26"/>
    <mergeCell ref="A28:B28"/>
    <mergeCell ref="A29:E29"/>
  </mergeCells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10" workbookViewId="0">
      <selection activeCell="G27" sqref="G27"/>
    </sheetView>
  </sheetViews>
  <sheetFormatPr defaultRowHeight="15" x14ac:dyDescent="0.25"/>
  <cols>
    <col min="6" max="6" width="17.85546875" customWidth="1"/>
    <col min="7" max="7" width="24.7109375" customWidth="1"/>
  </cols>
  <sheetData>
    <row r="1" spans="1:7" ht="18.75" x14ac:dyDescent="0.3">
      <c r="A1" s="122">
        <v>1644</v>
      </c>
      <c r="B1" s="122">
        <v>2781.68</v>
      </c>
      <c r="C1" s="123">
        <v>644.85399999999993</v>
      </c>
      <c r="D1" s="123">
        <v>366.67600000000004</v>
      </c>
      <c r="E1" s="123">
        <v>25.288</v>
      </c>
      <c r="F1" s="124">
        <v>11000</v>
      </c>
      <c r="G1" s="111">
        <f>SUM(A1:F1)</f>
        <v>16462.498</v>
      </c>
    </row>
    <row r="2" spans="1:7" ht="18.75" x14ac:dyDescent="0.3">
      <c r="A2" s="122">
        <v>1419</v>
      </c>
      <c r="B2" s="122">
        <v>2402.1799999999998</v>
      </c>
      <c r="C2" s="123">
        <v>556.86899999999991</v>
      </c>
      <c r="D2" s="123">
        <v>316.65100000000001</v>
      </c>
      <c r="E2" s="123">
        <v>21.838000000000001</v>
      </c>
      <c r="F2" s="124">
        <v>9500</v>
      </c>
      <c r="G2" s="111">
        <f t="shared" ref="G2:G26" si="0">SUM(A2:F2)</f>
        <v>14216.538</v>
      </c>
    </row>
    <row r="3" spans="1:7" ht="18.75" x14ac:dyDescent="0.3">
      <c r="A3" s="125">
        <v>1643</v>
      </c>
      <c r="B3" s="125">
        <v>2781.68</v>
      </c>
      <c r="C3" s="126">
        <v>644.85399999999993</v>
      </c>
      <c r="D3" s="126">
        <v>366.67600000000004</v>
      </c>
      <c r="E3" s="126">
        <v>25.288</v>
      </c>
      <c r="F3" s="127">
        <v>11001</v>
      </c>
      <c r="G3" s="111">
        <f t="shared" si="0"/>
        <v>16462.498</v>
      </c>
    </row>
    <row r="4" spans="1:7" ht="18.75" x14ac:dyDescent="0.3">
      <c r="A4" s="125">
        <v>1420</v>
      </c>
      <c r="B4" s="125">
        <v>2402.1799999999998</v>
      </c>
      <c r="C4" s="126">
        <v>556.86899999999991</v>
      </c>
      <c r="D4" s="126">
        <v>316.65100000000001</v>
      </c>
      <c r="E4" s="126">
        <v>21.838000000000001</v>
      </c>
      <c r="F4" s="127">
        <v>9499</v>
      </c>
      <c r="G4" s="111">
        <f t="shared" si="0"/>
        <v>14216.538</v>
      </c>
    </row>
    <row r="5" spans="1:7" ht="18.75" x14ac:dyDescent="0.3">
      <c r="A5" s="128">
        <v>1644</v>
      </c>
      <c r="B5" s="128">
        <v>2781.68</v>
      </c>
      <c r="C5" s="129">
        <v>644.84399999999994</v>
      </c>
      <c r="D5" s="129">
        <v>366.67600000000004</v>
      </c>
      <c r="E5" s="130">
        <v>25.288</v>
      </c>
      <c r="F5" s="131">
        <v>11000</v>
      </c>
      <c r="G5" s="111">
        <f t="shared" si="0"/>
        <v>16462.488000000001</v>
      </c>
    </row>
    <row r="6" spans="1:7" ht="18.75" x14ac:dyDescent="0.3">
      <c r="A6" s="128">
        <v>1419</v>
      </c>
      <c r="B6" s="128">
        <v>2402.1799999999998</v>
      </c>
      <c r="C6" s="129">
        <v>556.86899999999991</v>
      </c>
      <c r="D6" s="129">
        <v>316.65100000000001</v>
      </c>
      <c r="E6" s="130">
        <v>21.838000000000001</v>
      </c>
      <c r="F6" s="131">
        <v>9500</v>
      </c>
      <c r="G6" s="111">
        <f t="shared" si="0"/>
        <v>14216.538</v>
      </c>
    </row>
    <row r="7" spans="1:7" ht="18.75" x14ac:dyDescent="0.3">
      <c r="A7" s="140">
        <v>1644</v>
      </c>
      <c r="B7" s="140">
        <v>2781.68</v>
      </c>
      <c r="C7" s="141">
        <v>644.84399999999994</v>
      </c>
      <c r="D7" s="141">
        <v>366.67600000000004</v>
      </c>
      <c r="E7" s="141">
        <v>25.288</v>
      </c>
      <c r="F7" s="142">
        <v>11000</v>
      </c>
      <c r="G7" s="111">
        <f t="shared" si="0"/>
        <v>16462.488000000001</v>
      </c>
    </row>
    <row r="8" spans="1:7" ht="18.75" x14ac:dyDescent="0.3">
      <c r="A8" s="140">
        <v>1420</v>
      </c>
      <c r="B8" s="140">
        <v>2402.1799999999998</v>
      </c>
      <c r="C8" s="141">
        <v>556.86899999999991</v>
      </c>
      <c r="D8" s="141">
        <v>316.65100000000001</v>
      </c>
      <c r="E8" s="141">
        <v>21.838000000000001</v>
      </c>
      <c r="F8" s="142">
        <v>9499</v>
      </c>
      <c r="G8" s="111">
        <f t="shared" si="0"/>
        <v>14216.538</v>
      </c>
    </row>
    <row r="9" spans="1:7" ht="18.75" x14ac:dyDescent="0.3">
      <c r="A9" s="143">
        <v>1644</v>
      </c>
      <c r="B9" s="143">
        <v>2781.68</v>
      </c>
      <c r="C9" s="144">
        <v>644.84399999999994</v>
      </c>
      <c r="D9" s="144">
        <v>366.67600000000004</v>
      </c>
      <c r="E9" s="145">
        <v>25.288</v>
      </c>
      <c r="F9" s="146">
        <v>11000</v>
      </c>
      <c r="G9" s="111">
        <f t="shared" si="0"/>
        <v>16462.488000000001</v>
      </c>
    </row>
    <row r="10" spans="1:7" ht="18.75" x14ac:dyDescent="0.3">
      <c r="A10" s="143">
        <v>1419</v>
      </c>
      <c r="B10" s="143">
        <v>2402.1799999999998</v>
      </c>
      <c r="C10" s="144">
        <v>556.86899999999991</v>
      </c>
      <c r="D10" s="144">
        <v>316.65100000000001</v>
      </c>
      <c r="E10" s="145">
        <v>21.838000000000001</v>
      </c>
      <c r="F10" s="146">
        <v>9500</v>
      </c>
      <c r="G10" s="111">
        <f t="shared" si="0"/>
        <v>14216.538</v>
      </c>
    </row>
    <row r="11" spans="1:7" ht="18.75" x14ac:dyDescent="0.3">
      <c r="A11" s="143">
        <v>1374</v>
      </c>
      <c r="B11" s="143">
        <v>2324.3528000000001</v>
      </c>
      <c r="C11" s="144">
        <v>538.82723999999996</v>
      </c>
      <c r="D11" s="144">
        <v>306.39195999999998</v>
      </c>
      <c r="E11" s="145">
        <v>21.130479999999999</v>
      </c>
      <c r="F11" s="146">
        <v>9191.24</v>
      </c>
      <c r="G11" s="111">
        <f t="shared" si="0"/>
        <v>13755.94248</v>
      </c>
    </row>
    <row r="12" spans="1:7" ht="18.75" x14ac:dyDescent="0.3">
      <c r="A12" s="150">
        <v>1643</v>
      </c>
      <c r="B12" s="150">
        <v>2781.68</v>
      </c>
      <c r="C12" s="151">
        <v>644.84399999999994</v>
      </c>
      <c r="D12" s="151">
        <v>366.67600000000004</v>
      </c>
      <c r="E12" s="151">
        <v>25.288</v>
      </c>
      <c r="F12" s="152">
        <v>11001</v>
      </c>
      <c r="G12" s="111">
        <f t="shared" si="0"/>
        <v>16462.488000000001</v>
      </c>
    </row>
    <row r="13" spans="1:7" ht="18.75" x14ac:dyDescent="0.3">
      <c r="A13" s="150">
        <v>49</v>
      </c>
      <c r="B13" s="150">
        <v>82.843793103448277</v>
      </c>
      <c r="C13" s="151">
        <v>19.202379310344828</v>
      </c>
      <c r="D13" s="151">
        <v>10.919</v>
      </c>
      <c r="E13" s="151">
        <v>0.75303448275862073</v>
      </c>
      <c r="F13" s="152">
        <v>327.51724137931035</v>
      </c>
      <c r="G13" s="111">
        <f t="shared" si="0"/>
        <v>490.23544827586204</v>
      </c>
    </row>
    <row r="14" spans="1:7" ht="18.75" x14ac:dyDescent="0.3">
      <c r="A14" s="150">
        <v>1371</v>
      </c>
      <c r="B14" s="150">
        <v>2319.3462068965518</v>
      </c>
      <c r="C14" s="151">
        <v>537.66662068965513</v>
      </c>
      <c r="D14" s="151">
        <v>305.73200000000003</v>
      </c>
      <c r="E14" s="151">
        <v>21.084965517241383</v>
      </c>
      <c r="F14" s="152">
        <v>9171.4827586206902</v>
      </c>
      <c r="G14" s="111">
        <f t="shared" si="0"/>
        <v>13726.312551724139</v>
      </c>
    </row>
    <row r="15" spans="1:7" ht="18.75" x14ac:dyDescent="0.3">
      <c r="A15" s="156">
        <v>1644</v>
      </c>
      <c r="B15" s="156">
        <v>2781.68</v>
      </c>
      <c r="C15" s="157">
        <v>644.84399999999994</v>
      </c>
      <c r="D15" s="157">
        <v>366.67600000000004</v>
      </c>
      <c r="E15" s="157">
        <v>25.288</v>
      </c>
      <c r="F15" s="158">
        <v>11000</v>
      </c>
      <c r="G15" s="111">
        <f t="shared" si="0"/>
        <v>16462.488000000001</v>
      </c>
    </row>
    <row r="16" spans="1:7" ht="18.75" x14ac:dyDescent="0.3">
      <c r="A16" s="156">
        <v>1419</v>
      </c>
      <c r="B16" s="156">
        <v>2402.19</v>
      </c>
      <c r="C16" s="157">
        <v>556.86899999999991</v>
      </c>
      <c r="D16" s="157">
        <v>316.65100000000001</v>
      </c>
      <c r="E16" s="157">
        <v>21.838000000000001</v>
      </c>
      <c r="F16" s="158">
        <v>9500</v>
      </c>
      <c r="G16" s="111">
        <f t="shared" si="0"/>
        <v>14216.547999999999</v>
      </c>
    </row>
    <row r="17" spans="1:7" ht="18.75" x14ac:dyDescent="0.3">
      <c r="A17" s="161">
        <v>1644</v>
      </c>
      <c r="B17" s="161">
        <v>2781.68</v>
      </c>
      <c r="C17" s="162">
        <v>644.84399999999994</v>
      </c>
      <c r="D17" s="162">
        <v>366.67600000000004</v>
      </c>
      <c r="E17" s="164">
        <v>25.288</v>
      </c>
      <c r="F17" s="163">
        <v>11000</v>
      </c>
      <c r="G17" s="111">
        <f t="shared" si="0"/>
        <v>16462.488000000001</v>
      </c>
    </row>
    <row r="18" spans="1:7" ht="18.75" x14ac:dyDescent="0.3">
      <c r="A18" s="161">
        <v>1420</v>
      </c>
      <c r="B18" s="161">
        <v>2402.1799999999998</v>
      </c>
      <c r="C18" s="162">
        <v>556.86899999999991</v>
      </c>
      <c r="D18" s="162">
        <v>316.65100000000001</v>
      </c>
      <c r="E18" s="164">
        <v>21.838000000000001</v>
      </c>
      <c r="F18" s="163">
        <v>9499</v>
      </c>
      <c r="G18" s="111">
        <f t="shared" si="0"/>
        <v>14216.538</v>
      </c>
    </row>
    <row r="19" spans="1:7" ht="18.75" x14ac:dyDescent="0.3">
      <c r="A19" s="165">
        <v>1643</v>
      </c>
      <c r="B19" s="165">
        <v>2781.68</v>
      </c>
      <c r="C19" s="166">
        <v>644.84399999999994</v>
      </c>
      <c r="D19" s="166">
        <v>366.67600000000004</v>
      </c>
      <c r="E19" s="168">
        <v>25.288</v>
      </c>
      <c r="F19" s="167">
        <v>11001</v>
      </c>
      <c r="G19" s="111">
        <f t="shared" si="0"/>
        <v>16462.488000000001</v>
      </c>
    </row>
    <row r="20" spans="1:7" ht="18.75" x14ac:dyDescent="0.3">
      <c r="A20" s="165">
        <v>1419</v>
      </c>
      <c r="B20" s="165">
        <v>2402.1799999999998</v>
      </c>
      <c r="C20" s="166">
        <v>556.86899999999991</v>
      </c>
      <c r="D20" s="166">
        <v>316.65100000000001</v>
      </c>
      <c r="E20" s="168">
        <v>21.838000000000001</v>
      </c>
      <c r="F20" s="167">
        <v>9500</v>
      </c>
      <c r="G20" s="111">
        <f t="shared" si="0"/>
        <v>14216.538</v>
      </c>
    </row>
    <row r="21" spans="1:7" ht="18.75" x14ac:dyDescent="0.3">
      <c r="A21" s="169">
        <v>1644</v>
      </c>
      <c r="B21" s="169">
        <v>2781.68</v>
      </c>
      <c r="C21" s="170">
        <v>644.84399999999994</v>
      </c>
      <c r="D21" s="170">
        <v>366.67600000000004</v>
      </c>
      <c r="E21" s="172">
        <v>25.288</v>
      </c>
      <c r="F21" s="171">
        <v>11000</v>
      </c>
      <c r="G21" s="111">
        <f t="shared" si="0"/>
        <v>16462.488000000001</v>
      </c>
    </row>
    <row r="22" spans="1:7" ht="18.75" x14ac:dyDescent="0.3">
      <c r="A22" s="169">
        <v>1420</v>
      </c>
      <c r="B22" s="169">
        <v>2402.1799999999998</v>
      </c>
      <c r="C22" s="170">
        <v>556.86899999999991</v>
      </c>
      <c r="D22" s="170">
        <v>316.65100000000001</v>
      </c>
      <c r="E22" s="172">
        <v>21.838000000000001</v>
      </c>
      <c r="F22" s="171">
        <v>9499</v>
      </c>
      <c r="G22" s="111">
        <f t="shared" si="0"/>
        <v>14216.538</v>
      </c>
    </row>
    <row r="23" spans="1:7" ht="18.75" x14ac:dyDescent="0.3">
      <c r="A23" s="173">
        <v>1644</v>
      </c>
      <c r="B23" s="173">
        <v>2781.68</v>
      </c>
      <c r="C23" s="174">
        <v>644.84399999999994</v>
      </c>
      <c r="D23" s="174">
        <v>366.67600000000004</v>
      </c>
      <c r="E23" s="176">
        <v>25.288</v>
      </c>
      <c r="F23" s="175">
        <v>11000</v>
      </c>
      <c r="G23" s="111">
        <f t="shared" si="0"/>
        <v>16462.488000000001</v>
      </c>
    </row>
    <row r="24" spans="1:7" ht="18.75" x14ac:dyDescent="0.3">
      <c r="A24" s="173">
        <v>1419</v>
      </c>
      <c r="B24" s="173">
        <v>2402.1799999999998</v>
      </c>
      <c r="C24" s="174">
        <v>556.86899999999991</v>
      </c>
      <c r="D24" s="174">
        <v>316.65100000000001</v>
      </c>
      <c r="E24" s="176">
        <v>21.838000000000001</v>
      </c>
      <c r="F24" s="175">
        <v>9500</v>
      </c>
      <c r="G24" s="111">
        <f t="shared" si="0"/>
        <v>14216.538</v>
      </c>
    </row>
    <row r="25" spans="1:7" ht="18.75" x14ac:dyDescent="0.3">
      <c r="A25" s="177">
        <v>1644</v>
      </c>
      <c r="B25" s="177">
        <v>2781.68</v>
      </c>
      <c r="C25" s="178">
        <v>644.84399999999994</v>
      </c>
      <c r="D25" s="178">
        <v>366.67600000000004</v>
      </c>
      <c r="E25" s="180">
        <v>25.288</v>
      </c>
      <c r="F25" s="179">
        <v>11000</v>
      </c>
      <c r="G25" s="111">
        <f t="shared" si="0"/>
        <v>16462.488000000001</v>
      </c>
    </row>
    <row r="26" spans="1:7" ht="18.75" x14ac:dyDescent="0.3">
      <c r="A26" s="177">
        <v>1420</v>
      </c>
      <c r="B26" s="177">
        <v>2402.1799999999998</v>
      </c>
      <c r="C26" s="178">
        <v>556.86899999999991</v>
      </c>
      <c r="D26" s="178">
        <v>316.65100000000001</v>
      </c>
      <c r="E26" s="180">
        <v>21.838000000000001</v>
      </c>
      <c r="F26" s="179">
        <v>9499</v>
      </c>
      <c r="G26" s="111">
        <f t="shared" si="0"/>
        <v>14216.538</v>
      </c>
    </row>
    <row r="27" spans="1:7" x14ac:dyDescent="0.25">
      <c r="G27" s="111">
        <f>SUM(G1:G26)</f>
        <v>381904.2944800001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2023-03-09T11:44:09Z</dcterms:modified>
</cp:coreProperties>
</file>